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\\frdeffilev2\SVC_DCF\PILLAR 3\20 -Production\2019\YE19\031 - Public QRTs for publication\"/>
    </mc:Choice>
  </mc:AlternateContent>
  <xr:revisionPtr revIDLastSave="0" documentId="13_ncr:1_{B912BCFA-3ECB-4DB6-8CC5-9AEE8B725B72}" xr6:coauthVersionLast="45" xr6:coauthVersionMax="45" xr10:uidLastSave="{00000000-0000-0000-0000-000000000000}"/>
  <bookViews>
    <workbookView xWindow="-110" yWindow="-110" windowWidth="38620" windowHeight="21220" tabRatio="898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05.01_1_EN" sheetId="8" r:id="rId5"/>
    <sheet name="S.05.01_2_EN" sheetId="9" r:id="rId6"/>
    <sheet name="S.05.01_3_EN" sheetId="10" r:id="rId7"/>
    <sheet name="S.05.02_1_EN" sheetId="11" r:id="rId8"/>
    <sheet name="S.05.02_2_EN" sheetId="12" r:id="rId9"/>
    <sheet name="S.12.01_EN" sheetId="27" r:id="rId10"/>
    <sheet name="S.17.01_1_EN" sheetId="25" r:id="rId11"/>
    <sheet name="S.17.01_2_EN" sheetId="26" r:id="rId12"/>
    <sheet name="S.19.01_EN" sheetId="28" r:id="rId13"/>
    <sheet name="S.23.01_EN" sheetId="7" r:id="rId14"/>
    <sheet name="S.25.03_EN" sheetId="29" state="hidden" r:id="rId15"/>
    <sheet name="S.25.03_FR" sheetId="42" state="hidden" r:id="rId16"/>
    <sheet name="S.28.01_EN" sheetId="21" r:id="rId17"/>
    <sheet name="PD.25.03.A" sheetId="57" state="hidden" r:id="rId18"/>
    <sheet name="DM_CUSTOMVARIABLES" sheetId="47" state="hidden" r:id="rId19"/>
  </sheets>
  <definedNames>
    <definedName name="_asatdate">Lists!$G$7</definedName>
    <definedName name="_asatdateFR">Lists!$G$14</definedName>
    <definedName name="_bip_prefix">Lists!$G$21</definedName>
    <definedName name="_entity">MAIN!$D$1</definedName>
    <definedName name="_multiplier">MAIN!#REF!</definedName>
    <definedName name="_multiplierFR">Lists!$G$24</definedName>
    <definedName name="_period">MAIN!#REF!</definedName>
    <definedName name="_sdate">Lists!$H$7</definedName>
    <definedName name="_sdateFR">Lists!$H$14</definedName>
    <definedName name="_tabCoef">Lists!$E$2:$F$4</definedName>
    <definedName name="BIP_SSE_PD.17.01.A">#REF!</definedName>
    <definedName name="BIP_SSE_PD_S.02.01_1_EN">'S.02.01_1_EN'!$B$5:$D$47</definedName>
    <definedName name="BIP_SSE_PD_S.02.01_1_FR">#REF!</definedName>
    <definedName name="BIP_SSE_PD_S.02.01_2_EN">'S.02.01_2_EN'!$B$5:$D$46</definedName>
    <definedName name="BIP_SSE_PD_S.02.01_2_FR">#REF!</definedName>
    <definedName name="BIP_SSE_PD_S.05.01_1_EN">'S.05.01_1_EN'!$C$4:$L$34</definedName>
    <definedName name="BIP_SSE_PD_S.05.01_1_FR">#REF!</definedName>
    <definedName name="BIP_SSE_PD_S.05.01_2_EN">'S.05.01_2_EN'!$C$4:$K$34</definedName>
    <definedName name="BIP_SSE_PD_S.05.01_2_FR">#REF!</definedName>
    <definedName name="BIP_SSE_PD_S.05.01_3_EN">'S.05.01_3_EN'!$C$5:$G$27</definedName>
    <definedName name="BIP_SSE_PD_S.05.01_3_FR">#REF!</definedName>
    <definedName name="BIP_SSE_PD_S.05.02_1_EN">'S.05.02_1_EN'!$C$4:$K$35</definedName>
    <definedName name="BIP_SSE_PD_S.05.02_1_FR">#REF!</definedName>
    <definedName name="BIP_SSE_PD_S.05.02_2_EN">'S.05.02_2_EN'!$C$4:$K$27</definedName>
    <definedName name="BIP_SSE_PD_S.05.02_2_FR">#REF!</definedName>
    <definedName name="BIP_SSE_PD_S.12.01_1_EN">'S.12.01_EN'!$C$4:$F$20</definedName>
    <definedName name="BIP_SSE_PD_S.12.01_1_FR">#REF!</definedName>
    <definedName name="BIP_SSE_PD_S.17.01_1_EN">'S.17.01_1_EN'!$B$4:$O$30</definedName>
    <definedName name="BIP_SSE_PD_S.17.01_1_FR">#REF!</definedName>
    <definedName name="BIP_SSE_PD_S.17.01_2_EN">'S.17.01_2_EN'!$B$4:$H$30</definedName>
    <definedName name="BIP_SSE_PD_S.17.01_2_FR">#REF!</definedName>
    <definedName name="BIP_SSE_PD_S.19.01_1_EN">'S.19.01_EN'!$C$3:$T$36</definedName>
    <definedName name="BIP_SSE_PD_S.19.01_1_FR">#REF!</definedName>
    <definedName name="BIP_SSE_PD_S.23.01_1_EN">'S.23.01_EN'!$C$4:$I$22</definedName>
    <definedName name="BIP_SSE_PD_S.23.01_1_FR">#REF!</definedName>
    <definedName name="BIP_SSE_PD_S.23.01_2_EN">'S.23.01_EN'!$C$27:$I$48</definedName>
    <definedName name="BIP_SSE_PD_S.23.01_2_FR">#REF!</definedName>
    <definedName name="BIP_SSE_PD_S.23.01_3_EN">'S.23.01_EN'!$C$54:$I$66</definedName>
    <definedName name="BIP_SSE_PD_S.23.01_3_FR">#REF!</definedName>
    <definedName name="BIP_SSE_PD_S.25.03_1_EN">'S.25.03_EN'!$C$5:$E$34</definedName>
    <definedName name="BIP_SSE_PD_S.25.03_1_FR">'S.25.03_FR'!$C$4:$E$33</definedName>
    <definedName name="BIP_SSE_PD_S.28.01_1_EN">'S.28.01_EN'!$C$5:$F$53</definedName>
    <definedName name="BIP_SSE_PD_S.28.01_1_FR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10">'S.17.01_1_EN'!$B$4:$L$29</definedName>
    <definedName name="_xlnm.Print_Area" localSheetId="11">'S.17.01_2_EN'!$B$4:$H$29</definedName>
    <definedName name="_xlnm.Print_Area" localSheetId="12">'S.19.01_EN'!$C$2:$T$36</definedName>
    <definedName name="_xlnm.Print_Area" localSheetId="14">'S.25.03_EN'!$C$3:$E$34</definedName>
    <definedName name="_xlnm.Print_Area" localSheetId="15">'S.25.03_FR'!$C$3:$E$33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47" l="1"/>
  <c r="C38" i="47"/>
  <c r="D37" i="47"/>
  <c r="C37" i="47"/>
  <c r="D36" i="47"/>
  <c r="C36" i="47"/>
  <c r="D35" i="47"/>
  <c r="C35" i="47"/>
  <c r="C34" i="47"/>
  <c r="C33" i="47"/>
  <c r="D32" i="47"/>
  <c r="C32" i="47"/>
  <c r="D30" i="47"/>
  <c r="C30" i="47"/>
  <c r="D26" i="47"/>
  <c r="C26" i="47"/>
  <c r="C11" i="47"/>
  <c r="C10" i="47"/>
  <c r="D9" i="47"/>
  <c r="C9" i="47"/>
  <c r="D8" i="47"/>
  <c r="C8" i="47"/>
  <c r="D7" i="47"/>
  <c r="C7" i="47"/>
  <c r="D6" i="47"/>
  <c r="C6" i="47"/>
  <c r="D5" i="47"/>
  <c r="C5" i="47"/>
  <c r="D4" i="47"/>
  <c r="C4" i="47"/>
  <c r="D3" i="47"/>
  <c r="C3" i="47"/>
  <c r="D2" i="47"/>
  <c r="C2" i="47"/>
  <c r="C1" i="47"/>
  <c r="D16" i="42"/>
  <c r="D17" i="29"/>
  <c r="C17" i="29"/>
  <c r="C16" i="42" s="1"/>
  <c r="D16" i="29"/>
  <c r="D15" i="42" s="1"/>
  <c r="C16" i="29"/>
  <c r="C15" i="42" s="1"/>
  <c r="D15" i="29"/>
  <c r="D14" i="42" s="1"/>
  <c r="C15" i="29"/>
  <c r="C14" i="42" s="1"/>
  <c r="D14" i="29"/>
  <c r="D13" i="42" s="1"/>
  <c r="C14" i="29"/>
  <c r="C13" i="42" s="1"/>
  <c r="D13" i="29"/>
  <c r="D12" i="42" s="1"/>
  <c r="C13" i="29"/>
  <c r="C12" i="42" s="1"/>
  <c r="D12" i="29"/>
  <c r="D11" i="42" s="1"/>
  <c r="C12" i="29"/>
  <c r="C11" i="42" s="1"/>
  <c r="D11" i="29"/>
  <c r="D10" i="42" s="1"/>
  <c r="C11" i="29"/>
  <c r="C10" i="42" s="1"/>
  <c r="D10" i="29"/>
  <c r="D9" i="42" s="1"/>
  <c r="C10" i="29"/>
  <c r="C9" i="42" s="1"/>
  <c r="D9" i="29"/>
  <c r="D8" i="42" s="1"/>
  <c r="C9" i="29"/>
  <c r="C8" i="42" s="1"/>
  <c r="D8" i="29"/>
  <c r="D7" i="42" s="1"/>
  <c r="C8" i="29"/>
  <c r="C7" i="42" s="1"/>
  <c r="H6" i="29"/>
  <c r="C3" i="29"/>
  <c r="C22" i="47"/>
  <c r="D21" i="47"/>
  <c r="C18" i="47"/>
  <c r="D17" i="47"/>
  <c r="C14" i="47"/>
  <c r="D13" i="47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G24" i="3"/>
  <c r="G14" i="3"/>
  <c r="H14" i="3" s="1"/>
  <c r="G7" i="3"/>
  <c r="G2" i="3"/>
  <c r="C15" i="47" l="1"/>
  <c r="D15" i="47"/>
  <c r="C19" i="47"/>
  <c r="D19" i="47"/>
  <c r="C16" i="47"/>
  <c r="D16" i="47"/>
  <c r="C20" i="47"/>
  <c r="D20" i="47"/>
  <c r="C12" i="47"/>
  <c r="D12" i="47"/>
  <c r="C5" i="29"/>
  <c r="H7" i="3"/>
  <c r="C13" i="47"/>
  <c r="C17" i="47"/>
  <c r="C21" i="47"/>
  <c r="C4" i="42"/>
  <c r="D14" i="47"/>
  <c r="D18" i="47"/>
  <c r="D22" i="47"/>
  <c r="E32" i="29"/>
  <c r="E31" i="42" s="1"/>
  <c r="E23" i="29"/>
  <c r="E22" i="42" s="1"/>
  <c r="E17" i="29"/>
  <c r="E16" i="42" s="1"/>
  <c r="E13" i="29"/>
  <c r="E12" i="42" s="1"/>
  <c r="E9" i="29"/>
  <c r="E8" i="42" s="1"/>
  <c r="E31" i="29"/>
  <c r="E30" i="42" s="1"/>
  <c r="E14" i="29"/>
  <c r="E13" i="42" s="1"/>
  <c r="E10" i="29"/>
  <c r="E9" i="42" s="1"/>
  <c r="E34" i="29"/>
  <c r="E33" i="42" s="1"/>
  <c r="E30" i="29"/>
  <c r="E29" i="42" s="1"/>
  <c r="E27" i="29"/>
  <c r="E25" i="29"/>
  <c r="E15" i="29"/>
  <c r="E14" i="42" s="1"/>
  <c r="E11" i="29"/>
  <c r="E10" i="42" s="1"/>
  <c r="E33" i="29"/>
  <c r="E32" i="42" s="1"/>
  <c r="E29" i="29"/>
  <c r="E28" i="42" s="1"/>
  <c r="E26" i="29"/>
  <c r="E25" i="42" s="1"/>
  <c r="E24" i="29"/>
  <c r="E23" i="42" s="1"/>
  <c r="E22" i="29"/>
  <c r="E16" i="29"/>
  <c r="E15" i="42" s="1"/>
  <c r="E12" i="29"/>
  <c r="E11" i="42" s="1"/>
  <c r="E8" i="29"/>
  <c r="E7" i="42" s="1"/>
  <c r="K27" i="29" l="1"/>
  <c r="J27" i="29" s="1"/>
  <c r="E26" i="42"/>
  <c r="B22" i="47"/>
  <c r="B14" i="47"/>
  <c r="B13" i="47"/>
  <c r="B19" i="47"/>
  <c r="K22" i="29"/>
  <c r="J22" i="29" s="1"/>
  <c r="E21" i="42"/>
  <c r="B17" i="47"/>
  <c r="B20" i="47"/>
  <c r="B18" i="47"/>
  <c r="B12" i="47"/>
  <c r="K25" i="29"/>
  <c r="J25" i="29" s="1"/>
  <c r="E24" i="42"/>
  <c r="B21" i="47"/>
  <c r="B16" i="47"/>
  <c r="B15" i="47"/>
  <c r="B30" i="47" l="1"/>
  <c r="B9" i="47"/>
  <c r="C27" i="47"/>
  <c r="C25" i="47"/>
  <c r="C28" i="47"/>
  <c r="D11" i="47"/>
  <c r="C29" i="47"/>
  <c r="D10" i="47"/>
  <c r="D28" i="47"/>
  <c r="D25" i="47"/>
  <c r="D1" i="47"/>
  <c r="C23" i="47"/>
  <c r="D29" i="47"/>
  <c r="C24" i="47"/>
  <c r="D24" i="47" l="1"/>
  <c r="D23" i="47"/>
  <c r="B23" i="47"/>
  <c r="B27" i="47"/>
  <c r="B3" i="47"/>
  <c r="B1" i="47"/>
  <c r="B5" i="47"/>
  <c r="B38" i="47"/>
  <c r="B6" i="47"/>
  <c r="B36" i="47"/>
  <c r="B37" i="47"/>
  <c r="B4" i="47"/>
  <c r="D33" i="47"/>
  <c r="D31" i="47"/>
  <c r="C31" i="47"/>
  <c r="D27" i="47"/>
  <c r="B26" i="47"/>
  <c r="B10" i="47"/>
  <c r="B24" i="47"/>
  <c r="D34" i="47"/>
  <c r="B11" i="47"/>
  <c r="B8" i="47"/>
  <c r="B7" i="47"/>
  <c r="B35" i="47"/>
  <c r="B2" i="47"/>
  <c r="B29" i="47" l="1"/>
  <c r="B34" i="47"/>
  <c r="B31" i="47"/>
  <c r="B28" i="47"/>
  <c r="B32" i="47"/>
  <c r="B33" i="47"/>
  <c r="B25" i="47"/>
</calcChain>
</file>

<file path=xl/sharedStrings.xml><?xml version="1.0" encoding="utf-8"?>
<sst xmlns="http://schemas.openxmlformats.org/spreadsheetml/2006/main" count="1473" uniqueCount="649">
  <si>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</si>
  <si>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</si>
  <si>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</si>
  <si>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</si>
  <si>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</si>
  <si>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</si>
  <si>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</si>
  <si>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</si>
  <si>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</si>
  <si>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en EUR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</si>
  <si>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</si>
  <si>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</si>
  <si>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</si>
  <si>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</si>
  <si>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</si>
  <si>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</si>
  <si>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</si>
  <si>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</si>
  <si>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</si>
  <si>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</si>
  <si>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</si>
  <si>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</si>
  <si>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</si>
  <si>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</si>
  <si>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</si>
  <si>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</si>
  <si>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</si>
  <si>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</si>
  <si>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</si>
  <si>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</si>
  <si>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</si>
  <si>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</si>
  <si>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</si>
  <si>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</si>
  <si>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</si>
  <si>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</si>
  <si>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</si>
  <si>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Au 31 décembre 2015</t>
  </si>
  <si>
    <t>Au 31 décembre 2016</t>
  </si>
  <si>
    <t>Au 31 décembre 2017</t>
  </si>
  <si>
    <t>Au 31 décembre 2018</t>
  </si>
  <si>
    <t>_bip_prefix</t>
  </si>
  <si>
    <t>_multiplierFR</t>
  </si>
  <si>
    <t>QRT summary</t>
  </si>
  <si>
    <t>Tab.01</t>
  </si>
  <si>
    <t>Tab.02</t>
  </si>
  <si>
    <t>Tab.06</t>
  </si>
  <si>
    <t>Tab.07</t>
  </si>
  <si>
    <t>Tab.08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</si>
  <si>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</si>
  <si>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</si>
  <si>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</si>
  <si>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</si>
  <si>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</si>
  <si>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</si>
  <si>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</si>
  <si>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</si>
  <si>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</si>
  <si>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</si>
  <si>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</si>
  <si>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</si>
  <si>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</si>
  <si>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</si>
  <si>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</si>
  <si>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</si>
  <si>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</si>
  <si>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</si>
  <si>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</si>
  <si>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</si>
  <si>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</si>
  <si>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</si>
  <si>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</si>
  <si>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</si>
  <si>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</si>
  <si>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</si>
  <si>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</si>
  <si>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</si>
  <si>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</si>
  <si>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</si>
  <si>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</si>
  <si>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</si>
  <si>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</si>
  <si>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</si>
  <si>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</si>
  <si>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</si>
  <si>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</si>
  <si>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</si>
  <si>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</si>
  <si>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</si>
  <si>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</si>
  <si>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</si>
  <si>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</si>
  <si>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</si>
  <si>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</si>
  <si>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</si>
  <si>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</si>
  <si>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</si>
  <si>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</si>
  <si>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</si>
  <si>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</si>
  <si>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</si>
  <si>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</si>
  <si>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</si>
  <si>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</si>
  <si>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</si>
  <si>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</si>
  <si>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</si>
  <si>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</si>
  <si>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</si>
  <si>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</si>
  <si>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</si>
  <si>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</si>
  <si>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</si>
  <si>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</si>
  <si>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</si>
  <si>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</si>
  <si>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</si>
  <si>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</si>
  <si>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</si>
  <si>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</si>
  <si>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</si>
  <si>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</si>
  <si>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</si>
  <si>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</si>
  <si>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</si>
  <si>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</si>
  <si>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</si>
  <si>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</si>
  <si>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</si>
  <si>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</si>
  <si>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</si>
  <si>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</si>
  <si>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</si>
  <si>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</si>
  <si>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</si>
  <si>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</si>
  <si>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</si>
  <si>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</si>
  <si>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</si>
  <si>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</si>
  <si>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</si>
  <si>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</si>
  <si>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</si>
  <si>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</si>
  <si>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</si>
  <si>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</si>
  <si>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</si>
  <si>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</si>
  <si>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</si>
  <si>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</si>
  <si>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</si>
  <si>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</si>
  <si>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</si>
  <si>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</si>
  <si>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</si>
  <si>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</si>
  <si>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</si>
  <si>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</si>
  <si>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</si>
  <si>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</si>
  <si>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</si>
  <si>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</si>
  <si>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</si>
  <si>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</si>
  <si>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</si>
  <si>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</si>
  <si>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</si>
  <si>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</si>
  <si>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</si>
  <si>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</si>
  <si>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</si>
  <si>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</si>
  <si>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</si>
  <si>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</si>
  <si>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</si>
  <si>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</si>
  <si>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</si>
  <si>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</si>
  <si>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</si>
  <si>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</si>
  <si>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</si>
  <si>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</si>
  <si>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</si>
  <si>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</si>
  <si>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</si>
  <si>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</si>
  <si>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</si>
  <si>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</si>
  <si>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</si>
  <si>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</si>
  <si>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</si>
  <si>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</si>
  <si>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</si>
  <si>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</si>
  <si>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</si>
  <si>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</si>
  <si>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</si>
  <si>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</si>
  <si>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</si>
  <si>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</si>
  <si>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</si>
  <si>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</si>
  <si>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</si>
  <si>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</si>
  <si>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</si>
  <si>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</si>
  <si>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</si>
  <si>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</si>
  <si>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</si>
  <si>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</si>
  <si>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</si>
  <si>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</si>
  <si>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</si>
  <si>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</si>
  <si>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</si>
  <si>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</si>
  <si>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</si>
  <si>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</si>
  <si>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</si>
  <si>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</si>
  <si>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</si>
  <si>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</si>
  <si>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</si>
  <si>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</si>
  <si>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</si>
  <si>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</si>
  <si>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</si>
  <si>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</si>
  <si>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</si>
  <si>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</si>
  <si>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</si>
  <si>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Income protection insurance</t>
  </si>
  <si>
    <t>Workers' compensation insurance</t>
  </si>
  <si>
    <t>Motor vehicle liability insurance</t>
  </si>
  <si>
    <t>Marine, aviation and transport insurance</t>
  </si>
  <si>
    <t>Fire and other damage to property insurance</t>
  </si>
  <si>
    <t>Credit and suretyship insurance</t>
  </si>
  <si>
    <t>Premiums written</t>
  </si>
  <si>
    <t>C0070</t>
  </si>
  <si>
    <t>C0080</t>
  </si>
  <si>
    <t>C0090</t>
  </si>
  <si>
    <t>C0120</t>
  </si>
  <si>
    <t xml:space="preserve"> Gross - Proportional reinsurance accepted </t>
  </si>
  <si>
    <t xml:space="preserve"> Gross - Non-proportional reinsurance accepted </t>
  </si>
  <si>
    <t xml:space="preserve"> Reinsurers' share</t>
  </si>
  <si>
    <t xml:space="preserve"> Net</t>
  </si>
  <si>
    <t>Premiums earned</t>
  </si>
  <si>
    <t>Claims incurred</t>
  </si>
  <si>
    <t>Changes in other technical provisions</t>
  </si>
  <si>
    <t xml:space="preserve"> Gross - Proportional reinsurance accepted</t>
  </si>
  <si>
    <t xml:space="preserve"> Gross - Non- proportional reinsurance accepted</t>
  </si>
  <si>
    <t xml:space="preserve"> Reinsurers'share</t>
  </si>
  <si>
    <t>Expenses incurred</t>
  </si>
  <si>
    <t>Other expenses</t>
  </si>
  <si>
    <t>R1200</t>
  </si>
  <si>
    <t>Total expenses</t>
  </si>
  <si>
    <t>R1300</t>
  </si>
  <si>
    <t>TOTAL</t>
  </si>
  <si>
    <t>C0130</t>
  </si>
  <si>
    <t>C0140</t>
  </si>
  <si>
    <t>C0150</t>
  </si>
  <si>
    <t>C0160</t>
  </si>
  <si>
    <t>C0200</t>
  </si>
  <si>
    <t>Health reinsurance</t>
  </si>
  <si>
    <t/>
  </si>
  <si>
    <t>C0270</t>
  </si>
  <si>
    <t>C0280</t>
  </si>
  <si>
    <t>C0300</t>
  </si>
  <si>
    <t xml:space="preserve"> Gross</t>
  </si>
  <si>
    <t>R1410</t>
  </si>
  <si>
    <t>R1420</t>
  </si>
  <si>
    <t>R1500</t>
  </si>
  <si>
    <t>R1510</t>
  </si>
  <si>
    <t>R1520</t>
  </si>
  <si>
    <t>R1600</t>
  </si>
  <si>
    <t>R1610</t>
  </si>
  <si>
    <t>R1620</t>
  </si>
  <si>
    <t>R1700</t>
  </si>
  <si>
    <t>R1710</t>
  </si>
  <si>
    <t>R1720</t>
  </si>
  <si>
    <t>R1800</t>
  </si>
  <si>
    <t>R1900</t>
  </si>
  <si>
    <t>R2500</t>
  </si>
  <si>
    <t>R2600</t>
  </si>
  <si>
    <t>Total Top 5 and home country</t>
  </si>
  <si>
    <t>C0100</t>
  </si>
  <si>
    <t>C0110</t>
  </si>
  <si>
    <t>C0170</t>
  </si>
  <si>
    <t>C0180</t>
  </si>
  <si>
    <t>C0190</t>
  </si>
  <si>
    <t>C0210</t>
  </si>
  <si>
    <t>C0220</t>
  </si>
  <si>
    <t>C0230</t>
  </si>
  <si>
    <t>C0240</t>
  </si>
  <si>
    <t>C0250</t>
  </si>
  <si>
    <t>C0260</t>
  </si>
  <si>
    <t>CURR</t>
  </si>
  <si>
    <t>PERIOD</t>
  </si>
  <si>
    <t>EUR</t>
  </si>
  <si>
    <t>PACKAGE LAST CHANGED ON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</si>
  <si>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</si>
  <si>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</si>
  <si>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</si>
  <si>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</si>
  <si>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</si>
  <si>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ENTITY</t>
  </si>
  <si>
    <t>Medical expense insurance</t>
  </si>
  <si>
    <t>Other motor insurance</t>
  </si>
  <si>
    <t>General liability insurance</t>
  </si>
  <si>
    <t>Legal expenses insurance</t>
  </si>
  <si>
    <t>Assistance</t>
  </si>
  <si>
    <t>Miscellaneous financial loss</t>
  </si>
  <si>
    <t>Non-proportional casualty reinsurance</t>
  </si>
  <si>
    <t>Non-proportional property reinsurance</t>
  </si>
  <si>
    <t>Net (of reinsurance) written premiums in the last 12 months</t>
  </si>
  <si>
    <t>Medical expense insurance and proportional reinsurance</t>
  </si>
  <si>
    <t>Income protection insurance and proportional reinsurance</t>
  </si>
  <si>
    <t>Workers' compensation insurance and proportional reinsurance</t>
  </si>
  <si>
    <t>Motor vehicle liability insurance and proportional reinsurance</t>
  </si>
  <si>
    <t>Other motor insurance and proportional reinsurance</t>
  </si>
  <si>
    <t>Marine, aviation and transport insurance and proportional reinsurance</t>
  </si>
  <si>
    <t>Fire and other damage to property insurance and proportional reinsurance</t>
  </si>
  <si>
    <t>General liability insurance and proportional reinsurance</t>
  </si>
  <si>
    <t>Credit and suretyship insurance and proportional reinsurance</t>
  </si>
  <si>
    <t>Legal expenses insurance and proportional reinsurance</t>
  </si>
  <si>
    <t>Assistance and proportional reinsurance</t>
  </si>
  <si>
    <t>Miscellaneous financial loss insurance and proportional reinsurance</t>
  </si>
  <si>
    <t>Non-proportional health reinsurance</t>
  </si>
  <si>
    <t xml:space="preserve">Non-proportional marine, aviation and transport reinsurance </t>
  </si>
  <si>
    <t>Linear formula component for life insurance and reinsurance obligations</t>
  </si>
  <si>
    <t>Net (of reinsurance/SPV) total capital at risk</t>
  </si>
  <si>
    <t>Obligations with profit participation - guaranteed benefits</t>
  </si>
  <si>
    <t>Obligations with profit participation - future discretionary benefits</t>
  </si>
  <si>
    <t xml:space="preserve">Index-linked and unit-linked insurance obligations </t>
  </si>
  <si>
    <t>Other life (re)insurance and health (re)insurance obligations</t>
  </si>
  <si>
    <t>Total capital at risk for all life (re)insurance obligations</t>
  </si>
  <si>
    <t>Overall MCR calculation</t>
  </si>
  <si>
    <t>Linear MCR</t>
  </si>
  <si>
    <t>SCR</t>
  </si>
  <si>
    <t>MCR cap</t>
  </si>
  <si>
    <t>MCR floor</t>
  </si>
  <si>
    <t>Combined MCR</t>
  </si>
  <si>
    <t>Absolute floor of the MCR</t>
  </si>
  <si>
    <t>Minimum Capital Requirement</t>
  </si>
  <si>
    <t>MCR</t>
  </si>
  <si>
    <t>Available and eligible own funds</t>
  </si>
  <si>
    <t>Technical provisions - total</t>
  </si>
  <si>
    <t>Direct business and accepted proportional reinsurance</t>
  </si>
  <si>
    <t>Life reinsurance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</si>
  <si>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</si>
  <si>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</si>
  <si>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</si>
  <si>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</si>
  <si>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</si>
  <si>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Technical provisions calculated as a whole</t>
  </si>
  <si>
    <t>Technical provisions calculated as a sum of BE and RM</t>
  </si>
  <si>
    <t>Best estimate</t>
  </si>
  <si>
    <t>Premium provisions</t>
  </si>
  <si>
    <t>Gross</t>
  </si>
  <si>
    <t>Total recoverable from reinsurance/SPV and Finite Re after the adjustment for expected losses due to counterparty default</t>
  </si>
  <si>
    <t>Claims provisions</t>
  </si>
  <si>
    <t xml:space="preserve">Best estimate </t>
  </si>
  <si>
    <t>Income protection
insurance</t>
  </si>
  <si>
    <t>Recoverable from reinsurance contract/SPV and Finite Re after the adjustment for expected losses due to counterparty default - total</t>
  </si>
  <si>
    <t>Technical provisions minus recoverables from reinsurance/SPV and Finite Re - total</t>
  </si>
  <si>
    <t>Accepted non-proportional reinsurance</t>
  </si>
  <si>
    <t>Best estimate minus recoverables from reinsurance/SPV and Finite Re - total</t>
  </si>
  <si>
    <t>Risk Margin</t>
  </si>
  <si>
    <t>Life and Health SLT Technical Provisions</t>
  </si>
  <si>
    <t>Non-life Technical Provisions (part 2)</t>
  </si>
  <si>
    <t>Non-life Technical Provisions (part 1)</t>
  </si>
  <si>
    <t>BIP_SSE_PD_</t>
  </si>
  <si>
    <t>Tab.12</t>
  </si>
  <si>
    <t>Tab.13</t>
  </si>
  <si>
    <t>Tab.14</t>
  </si>
  <si>
    <r>
      <t>MCR</t>
    </r>
    <r>
      <rPr>
        <vertAlign val="subscript"/>
        <sz val="8"/>
        <rFont val="Arial"/>
        <family val="2"/>
      </rPr>
      <t>NL</t>
    </r>
    <r>
      <rPr>
        <sz val="8"/>
        <rFont val="Arial"/>
        <family val="2"/>
      </rPr>
      <t xml:space="preserve"> Result</t>
    </r>
  </si>
  <si>
    <r>
      <t>MCR</t>
    </r>
    <r>
      <rPr>
        <vertAlign val="subscript"/>
        <sz val="8"/>
        <rFont val="Arial"/>
        <family val="2"/>
      </rPr>
      <t>L</t>
    </r>
    <r>
      <rPr>
        <sz val="8"/>
        <rFont val="Arial"/>
        <family val="2"/>
      </rPr>
      <t xml:space="preserve"> Result</t>
    </r>
  </si>
  <si>
    <t>Own funds SCOR SE (part1)</t>
  </si>
  <si>
    <t>Own funds SCOR SE (part2)</t>
  </si>
  <si>
    <t>Balance Sheet - Assets</t>
  </si>
  <si>
    <t>Balance Sheet - Liabilities</t>
  </si>
  <si>
    <t>Premiums, claims and expenses by country</t>
  </si>
  <si>
    <t>In EUR</t>
  </si>
  <si>
    <t>Tab.15</t>
  </si>
  <si>
    <t>Tab.16</t>
  </si>
  <si>
    <t>Solvency Capital Requirement - on Full Internal Models</t>
  </si>
  <si>
    <t>Development year</t>
  </si>
  <si>
    <t>Sum of years (cumulative)</t>
  </si>
  <si>
    <t>Year</t>
  </si>
  <si>
    <t>10 &amp; +</t>
  </si>
  <si>
    <t>Prior</t>
  </si>
  <si>
    <t>N-9</t>
  </si>
  <si>
    <t>N-8</t>
  </si>
  <si>
    <t>N-7</t>
  </si>
  <si>
    <t>N-6</t>
  </si>
  <si>
    <t>N-5</t>
  </si>
  <si>
    <t>N-4</t>
  </si>
  <si>
    <t>N-3</t>
  </si>
  <si>
    <t>N-2</t>
  </si>
  <si>
    <t>N-1</t>
  </si>
  <si>
    <t>N</t>
  </si>
  <si>
    <t>Year end (discounted data)</t>
  </si>
  <si>
    <t>C0290</t>
  </si>
  <si>
    <t>C0360</t>
  </si>
  <si>
    <t>Non-life Insurance Claims Information (part 1)</t>
  </si>
  <si>
    <t>Total undiversified components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</si>
  <si>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</si>
  <si>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</si>
  <si>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</si>
  <si>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</si>
  <si>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 xml:space="preserve">Amount/estimate of the overall loss-absorbing capacity of technical provisions </t>
  </si>
  <si>
    <t>Total amount of Notional Solvency Capital Requirements for remaining part</t>
  </si>
  <si>
    <t>Total amount of Notional Solvency Capital Requirement for matching adjustment portfolios</t>
  </si>
  <si>
    <t>Unique number of component</t>
  </si>
  <si>
    <t>Components description</t>
  </si>
  <si>
    <t>Calculation of the Solvency Capital Requirement</t>
  </si>
  <si>
    <t>Gross Claims Paid (non-cumulative)
(absolute amount)</t>
  </si>
  <si>
    <t>S.02.01_1</t>
  </si>
  <si>
    <t>S.02.01_2</t>
  </si>
  <si>
    <t>S.05.01_1</t>
  </si>
  <si>
    <t>S.05.01_2</t>
  </si>
  <si>
    <t>S.05.01_3</t>
  </si>
  <si>
    <t>Premiums, claims and expenses by line of business (NL)</t>
  </si>
  <si>
    <t>Premiums, claims and expenses by line of business (Life)</t>
  </si>
  <si>
    <t>S.05.02_1</t>
  </si>
  <si>
    <t>S.05.02_2</t>
  </si>
  <si>
    <t>S.12.01_1</t>
  </si>
  <si>
    <t>S.17.01_1</t>
  </si>
  <si>
    <t>S.17.01_2</t>
  </si>
  <si>
    <t>S.19.01_1</t>
  </si>
  <si>
    <t>S.23.01_1</t>
  </si>
  <si>
    <t>S.23.01_2</t>
  </si>
  <si>
    <t>S.23.01_3</t>
  </si>
  <si>
    <t>S.25.03_1</t>
  </si>
  <si>
    <t>S.28.01_1</t>
  </si>
  <si>
    <t>Tab.03</t>
  </si>
  <si>
    <t>Tab.04</t>
  </si>
  <si>
    <t>Tab.05</t>
  </si>
  <si>
    <t>Total Non-life Business  - Underwriting year</t>
  </si>
  <si>
    <t xml:space="preserve">Capital de solvabilité requis </t>
  </si>
  <si>
    <t xml:space="preserve">Calcul du capital de solvabilité requis </t>
  </si>
  <si>
    <t xml:space="preserve">Numéro d'identification unique du composant </t>
  </si>
  <si>
    <t xml:space="preserve">Description des composants </t>
  </si>
  <si>
    <t>S.25.03_1 - Capital de solvabilité requis – pour les entreprises qui utilisent un modèle interne intégral</t>
  </si>
  <si>
    <t xml:space="preserve">Total des composants non diversifiés </t>
  </si>
  <si>
    <t xml:space="preserve">Diversification </t>
  </si>
  <si>
    <t xml:space="preserve">Capital requis pour les activités exercées conformément à l’article 4 de la directive 2003/41/CE (à titre transitoire) </t>
  </si>
  <si>
    <t xml:space="preserve">Capital de solvabilité requis à l'exclusion des exigences de capital supplémentaire </t>
  </si>
  <si>
    <t xml:space="preserve">Exigences de capital supplémentaire déjà définies </t>
  </si>
  <si>
    <t xml:space="preserve">Autres informations sur le SCR </t>
  </si>
  <si>
    <t xml:space="preserve">Montant/estimation de la capacité globale d’absorption des pertes des provisions techniques </t>
  </si>
  <si>
    <t xml:space="preserve">Montant/estimation de la capacité globale d’absorption des pertes des impôts différés </t>
  </si>
  <si>
    <t xml:space="preserve">Total du capital de solvabilité requis notionnel pour la part restante </t>
  </si>
  <si>
    <t xml:space="preserve">Total du capital de solvabilité requis notionnel pour les fonds cantonnés </t>
  </si>
  <si>
    <t xml:space="preserve">Total du capital de solvabilité requis notionnel pour les portefeuilles sous ajustement égalisateur </t>
  </si>
  <si>
    <t xml:space="preserve">Effets de diversification dus à l'agrégation des nSCR des FC selon l’article 304 </t>
  </si>
  <si>
    <t>English</t>
  </si>
  <si>
    <t>Government bonds</t>
  </si>
  <si>
    <t>Corporate bonds</t>
  </si>
  <si>
    <t>Accepted reinsurance (other than health)</t>
  </si>
  <si>
    <t>Total Recoverables from reinsurance/SPV and Finite Re after the adjustment for expected losses due to counterparty default associated to TP calculated as a whole</t>
  </si>
  <si>
    <t>Net (of reinsurance/SPV) Best estimate and TP calculated as a whole</t>
  </si>
  <si>
    <t>Gross best estimate</t>
  </si>
  <si>
    <t>Total recoverables from reinsurance/SPV and Finite Re after the adjustment for expected losses due to counterparty default</t>
  </si>
  <si>
    <t>Health reinsurance (reinsurance accepted)</t>
  </si>
  <si>
    <t>Total Non-life obligation</t>
  </si>
  <si>
    <t>Linear formula component for Non-life insurance and reinsurance obligations</t>
  </si>
  <si>
    <t>Top 5 countries (by amount of gross premiums written) - Non-life obligations</t>
  </si>
  <si>
    <t xml:space="preserve">Minimum Capital Requirement - Only life or only Non-life insurance or reinsurance activity </t>
  </si>
  <si>
    <t>Non-life and Health similar to Non-life</t>
  </si>
  <si>
    <t>Non-life excluding Health</t>
  </si>
  <si>
    <t>Health similar to Non-life</t>
  </si>
  <si>
    <t>Technical provisions calculated as a sum of best estimate (BE) and risk margin (RM)</t>
  </si>
  <si>
    <t>Amount of the transitional on technical provisions</t>
  </si>
  <si>
    <t>Total recoverables from reinsurance/SPV and Finite Re after the adjustment for expected losses due to counterparty default associated to TP as a whole</t>
  </si>
  <si>
    <t>Net best estimate of premium provisions</t>
  </si>
  <si>
    <t>Total best estimate - gross</t>
  </si>
  <si>
    <t>Total best estimate - net</t>
  </si>
  <si>
    <t>In current year</t>
  </si>
  <si>
    <t>Gross undiscounted best estimate Claims Provisions (absolute amount)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</si>
  <si>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</si>
  <si>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</si>
  <si>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Amount/estimate of the overall loss-absorbing capacity of deferred taxes</t>
  </si>
  <si>
    <t>Diversification effects due to RFF nSCR aggregation for Article 304</t>
  </si>
  <si>
    <t>Subordinated liabilities not in basic own funds</t>
  </si>
  <si>
    <t>Subordinated liabilities in basic own funds</t>
  </si>
  <si>
    <t xml:space="preserve"> Gross - Direct business</t>
  </si>
  <si>
    <t>Line of business* for Non-life insurance and reinsurance obligations 
(direct business and accepted proportional reinsurance)</t>
  </si>
  <si>
    <t>Line of business for accepted non-proportional reinsurance</t>
  </si>
  <si>
    <t>Line of business* for Life reinsurance obligations</t>
  </si>
  <si>
    <t>Home 
country**</t>
  </si>
  <si>
    <t>**France</t>
  </si>
  <si>
    <t>Top 5 countries (by amount of gross premiums written) - Life obligations</t>
  </si>
  <si>
    <t>Own shares (held directly or indirectly)</t>
  </si>
  <si>
    <t>Total expected profits included in future premiums (EPIFP)</t>
  </si>
  <si>
    <t>Calculation of Solvency Capital Requirement (SCR)</t>
  </si>
  <si>
    <t>Solvency Capital Requirement excluding capital add-on</t>
  </si>
  <si>
    <t>Solvency Capital Requirement</t>
  </si>
  <si>
    <t>Total amount of Notional Solvency Capital Requirements for ring fenced funds (other than those related to business operated in accordance with Art. 4 of Directive 2003/41/EC (transitional))</t>
  </si>
  <si>
    <t>Net best estimate of claims provisions</t>
  </si>
  <si>
    <t>9</t>
  </si>
  <si>
    <t>8</t>
  </si>
  <si>
    <t>7</t>
  </si>
  <si>
    <t>6</t>
  </si>
  <si>
    <t>5</t>
  </si>
  <si>
    <t>4</t>
  </si>
  <si>
    <t>3</t>
  </si>
  <si>
    <t>2</t>
  </si>
  <si>
    <t>1</t>
  </si>
  <si>
    <t>0</t>
  </si>
  <si>
    <t>Component description</t>
  </si>
  <si>
    <t>SCRB2C0A1A01</t>
  </si>
  <si>
    <t>SCRB2C0A1A02</t>
  </si>
  <si>
    <t>SCRB2C0A1A03</t>
  </si>
  <si>
    <t>SCRB2C0A1A04</t>
  </si>
  <si>
    <t>SCRB2C0A1A05</t>
  </si>
  <si>
    <t>SCRB2C0A1A06</t>
  </si>
  <si>
    <t>SCRB2C0A1A07</t>
  </si>
  <si>
    <t>SCRB2C0A1A08</t>
  </si>
  <si>
    <t>SCRB2C0A1A09</t>
  </si>
  <si>
    <t>SCRB2C0A1A10</t>
  </si>
  <si>
    <t>Calculation of Solvency Capital Requirement</t>
  </si>
  <si>
    <t>SCRB2C0A1A00</t>
  </si>
  <si>
    <t>SCRB2C00005</t>
  </si>
  <si>
    <t>SCRB2C00040</t>
  </si>
  <si>
    <t>Capital requirement for business operated in accordance with Art. 4 of Directive 2003/41/EC</t>
  </si>
  <si>
    <t>SCRB2C0A0A05</t>
  </si>
  <si>
    <t>Solvency capital requirement excluding capital add - on</t>
  </si>
  <si>
    <t>SCRB2C00042</t>
  </si>
  <si>
    <t>Capital add-ons</t>
  </si>
  <si>
    <t>SCRB2C0A0A00</t>
  </si>
  <si>
    <t>Solvency capital requirement</t>
  </si>
  <si>
    <t>SCRB2C00050</t>
  </si>
  <si>
    <t>Amount/estimate of loss-absorbing capacity of technical provisions</t>
  </si>
  <si>
    <t>SCRB2C00055</t>
  </si>
  <si>
    <t>Amount/estimate of loss-absorbing capacity ot deferred tax</t>
  </si>
  <si>
    <t>SCRB2C00065</t>
  </si>
  <si>
    <t>Total amount of Notional Solvency Capital Requirements for  remaining part</t>
  </si>
  <si>
    <t>SCRB2C00060</t>
  </si>
  <si>
    <t>Total amount of Notional Solvency Capital Requirement for ring fenced funds</t>
  </si>
  <si>
    <t>SCRB2C00090</t>
  </si>
  <si>
    <t>SCRB2C00070</t>
  </si>
  <si>
    <t>Diversification effects due to RFF nSCR aggregation for article 304</t>
  </si>
  <si>
    <t>Roundings / Adjustments</t>
  </si>
  <si>
    <r>
      <rPr>
        <b/>
        <i/>
        <sz val="8"/>
        <color theme="9" tint="-0.23548081911679433"/>
        <rFont val="Arial"/>
        <family val="2"/>
      </rPr>
      <t>Reminder</t>
    </r>
    <r>
      <rPr>
        <b/>
        <sz val="8"/>
        <color theme="9" tint="-0.23548081911679433"/>
        <rFont val="Arial"/>
        <family val="2"/>
      </rPr>
      <t xml:space="preserve"> TOTAL ASSETS</t>
    </r>
  </si>
  <si>
    <t>A1A.1 - Non-Life</t>
  </si>
  <si>
    <t>Non-Life</t>
  </si>
  <si>
    <t>A1A.2 - Life</t>
  </si>
  <si>
    <t>Life</t>
  </si>
  <si>
    <t>A1A.3 - Credit</t>
  </si>
  <si>
    <t>Credit</t>
  </si>
  <si>
    <t>A1A.4 - Asset</t>
  </si>
  <si>
    <t>Asset</t>
  </si>
  <si>
    <t>A1A.5 - Interest rate</t>
  </si>
  <si>
    <t>Interest rate</t>
  </si>
  <si>
    <t>A1A.6 - FX</t>
  </si>
  <si>
    <t>FX</t>
  </si>
  <si>
    <t>A1A.7 - Participations (solo only)</t>
  </si>
  <si>
    <t>Participations (solo only)</t>
  </si>
  <si>
    <t>A1A.8 - Other</t>
  </si>
  <si>
    <t>Other</t>
  </si>
  <si>
    <t>A1A.9 - Operational risk</t>
  </si>
  <si>
    <t>Operational Risk</t>
  </si>
  <si>
    <t>A1A.10 - Topside adjustment</t>
  </si>
  <si>
    <t>Topside adjustment</t>
  </si>
  <si>
    <t>22231</t>
  </si>
  <si>
    <t>2017.03.29</t>
  </si>
  <si>
    <t>905d06cd-3ed0-4946-937b-6f8ab6d1269d</t>
  </si>
  <si>
    <t>743a10d3-f8f9-4004-ac41-9e7dd1406051</t>
  </si>
  <si>
    <t>862ae395-c4b9-4af5-88d0-f4e159ba1574</t>
  </si>
  <si>
    <t>080713b8-69be-46ae-81ad-87257d582851</t>
  </si>
  <si>
    <t>681d6f34-d038-4a22-b815-37e9f0470826</t>
  </si>
  <si>
    <t>5fe28949-fc41-42d3-bb03-97122b87a837</t>
  </si>
  <si>
    <t>c0cd1339-97e2-4358-98c1-21baee66d1b3</t>
  </si>
  <si>
    <t>56f2285c-923e-4677-a10e-970dcc3e4268</t>
  </si>
  <si>
    <t>83abc4b6-e52c-40aa-9772-91e76dacd5e2</t>
  </si>
  <si>
    <t>2c0b49b1-4fe4-44dd-843d-856e7edba894</t>
  </si>
  <si>
    <t>93feb466-3881-466c-9fc5-043fefe5333f</t>
  </si>
  <si>
    <t>91e32a09-9632-491e-9c68-8f6d063ceb6b</t>
  </si>
  <si>
    <t>4b54ec30-4af2-4ad9-a14e-1e9b04820207</t>
  </si>
  <si>
    <t>9df83ad6-221e-46af-af00-3ee1be1e2495</t>
  </si>
  <si>
    <t>8eb3e95b-e9c2-4033-a7ae-a3bd52a29bdb</t>
  </si>
  <si>
    <t>79a92d10-5e5d-4e41-8bcd-d97da6ee824f</t>
  </si>
  <si>
    <t>71690888-2469-4ef8-84da-5e59d5023586</t>
  </si>
  <si>
    <t>88c23cce-e491-442e-ba21-63a7fbf93292</t>
  </si>
  <si>
    <t>382d2005-10c2-4f7c-b64c-73a73133b74d</t>
  </si>
  <si>
    <t>7f547e49-2f3a-4840-b775-0cdef97c266a</t>
  </si>
  <si>
    <t>730d0b67-a51a-4afe-8a4f-517b18c4b005</t>
  </si>
  <si>
    <t>c244e59b-3079-4440-9627-bd8c2585af73</t>
  </si>
  <si>
    <t>e1dac537-fecf-4e27-94c6-4a4dab1c26f5</t>
  </si>
  <si>
    <t>dc84a831-7af3-4fde-bbfd-bf25ac8d85a2</t>
  </si>
  <si>
    <t>d5069566-ba79-4d6f-8e2a-bf72d9813264</t>
  </si>
  <si>
    <t>b5862f79-3b6e-4d71-87b4-f16b7f10c675</t>
  </si>
  <si>
    <t>ed7ded87-f9db-4bde-be83-84919fab44f6</t>
  </si>
  <si>
    <t>eb0fed32-4081-4372-b98d-199e5c966418</t>
  </si>
  <si>
    <t>b6a0e39f-bb55-41e7-ac21-20363981de0f</t>
  </si>
  <si>
    <t>81015dd1-78fe-430f-aca6-a6ae26ec9436</t>
  </si>
  <si>
    <t>3c5c62ac-34cf-4bf2-bd54-438b29146bc6</t>
  </si>
  <si>
    <t>Technical provisions – Non-life</t>
  </si>
  <si>
    <t>Technical provisions – Health (similar to Life)</t>
  </si>
  <si>
    <t>Technical provisions – Health (similar to Non-life)</t>
  </si>
  <si>
    <t>Insurance and intermediaries payables</t>
  </si>
  <si>
    <t>Technical provisions – Life (excl. index-linked and unit-linked)</t>
  </si>
  <si>
    <t>Technical provisions – Non-life (excl. Health)</t>
  </si>
  <si>
    <t>Technical provisions – Life (excl. Health and index-linked and unit-linked)</t>
  </si>
  <si>
    <t>Technical provisions – index-linked and unit-linked funds</t>
  </si>
  <si>
    <t>424b7106-de26-4a65-ad19-00a057814a88</t>
  </si>
  <si>
    <t>3f990b23-efd2-46e9-9548-e48bc71b35e9</t>
  </si>
  <si>
    <t>ce476575-1bbe-4dfa-819a-08558ba07409</t>
  </si>
  <si>
    <t>(GB) 
United Kingdom</t>
  </si>
  <si>
    <t>(CN) 
China</t>
  </si>
  <si>
    <t>(DE) 
Germany</t>
  </si>
  <si>
    <t>In EUR millions</t>
  </si>
  <si>
    <t>In EUR thousands</t>
  </si>
  <si>
    <t>*The table above presents lines of business applicable to SCOR</t>
  </si>
  <si>
    <t>The table above presents lines of business applicable to SCOR</t>
  </si>
  <si>
    <t>f5825fbe-14c9-44e0-a794-3a373af49c0f</t>
  </si>
  <si>
    <t>838cf234-0295-4a6f-b98a-042b7fa1e862</t>
  </si>
  <si>
    <t>Casualty reinsurance</t>
  </si>
  <si>
    <t>Marine, aviation, transport reinsurance</t>
  </si>
  <si>
    <t>Property reinsurance</t>
  </si>
  <si>
    <t>c32115ec-c3fe-4cc6-adb9-7363e9ead02a</t>
  </si>
  <si>
    <t>7009e38f-29b8-44b6-8e11-6aa9899bbf6e</t>
  </si>
  <si>
    <t>(IT) 
Italy</t>
  </si>
  <si>
    <t>(CA) 
Canada</t>
  </si>
  <si>
    <t>en milliers d'euros</t>
  </si>
  <si>
    <t>En millions d'euros</t>
  </si>
  <si>
    <t>2019.12</t>
  </si>
  <si>
    <t>As at December 31, 2019</t>
  </si>
  <si>
    <t>Au 31 décembre 2019</t>
  </si>
  <si>
    <t>(US) 
United States</t>
  </si>
  <si>
    <t xml:space="preserve">S.28.01_1 - Minimum Capital Requirement - Only life or only Non-life insurance or reinsurance activity </t>
  </si>
  <si>
    <t>SCOR SE
As at December 31, 2019
In EUR thousands</t>
  </si>
  <si>
    <t>S.23.01_1 - Own funds SCOR SE (part1)</t>
  </si>
  <si>
    <t>S.23.01_2 - Own funds SCOR SE (part2)</t>
  </si>
  <si>
    <t>S.19.01_1 - Non-life Insurance Claims Information (part 1)</t>
  </si>
  <si>
    <t>S.17.01_2 - Non-life Technical Provisions (part 2)</t>
  </si>
  <si>
    <t>S.17.01_1 - Non-life Technical Provisions (part 1)</t>
  </si>
  <si>
    <t>S.12.01_1 - Life and Health SLT Technical Provisions</t>
  </si>
  <si>
    <t>S.05.02_2 - Premiums, claims and expenses by country</t>
  </si>
  <si>
    <t>S.05.02_1 - Premiums, claims and expenses by country</t>
  </si>
  <si>
    <t>S.05.01_3 - Premiums, claims and expenses by line of business (Life)</t>
  </si>
  <si>
    <t>As at December 31, 2019
In EUR thousands</t>
  </si>
  <si>
    <t>S.05.01_2 - Premiums, claims and expenses by line of business (NL)</t>
  </si>
  <si>
    <t>S.05.01_1 - Premiums, claims and expenses by line of business (NL)</t>
  </si>
  <si>
    <t>S.02.01_2 - Balance Sheet - Liabilities</t>
  </si>
  <si>
    <t>SCOR SE
Liabilities as at December 31, 2019
In EUR thousands</t>
  </si>
  <si>
    <t>S.02.01_1 - Balance Sheet - Assets</t>
  </si>
  <si>
    <t>SCOR SE
Assets as at December 31, 2019
In EUR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</si>
</sst>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70" formatCode="_(* #,##0_);_(* \(#,##0\);_(* &quot;-&quot;??_);_(@_)"/>
    <numFmt numFmtId="171" formatCode="0_ ;[Red]\-0\ "/>
  </numFmts>
  <fonts count="59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063600573747978"/>
      <name val="Arial"/>
      <family val="2"/>
    </font>
    <font>
      <b/>
      <sz val="8"/>
      <color theme="1"/>
      <name val="Arial"/>
      <family val="2"/>
    </font>
    <font>
      <vertAlign val="subscript"/>
      <sz val="8"/>
      <name val="Arial"/>
      <family val="2"/>
    </font>
    <font>
      <sz val="7"/>
      <color theme="1"/>
      <name val="Arial"/>
      <family val="2"/>
    </font>
    <font>
      <b/>
      <sz val="8"/>
      <color theme="4"/>
      <name val="Arial"/>
      <family val="2"/>
    </font>
    <font>
      <b/>
      <sz val="11"/>
      <color theme="0"/>
      <name val="Calibri"/>
      <family val="2"/>
    </font>
    <font>
      <i/>
      <sz val="8"/>
      <color theme="1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i/>
      <sz val="8"/>
      <name val="Arial"/>
      <family val="2"/>
      <scheme val="minor"/>
    </font>
    <font>
      <b/>
      <sz val="8"/>
      <color theme="9" tint="-0.23548081911679433"/>
      <name val="Arial"/>
      <family val="2"/>
    </font>
    <font>
      <b/>
      <i/>
      <sz val="8"/>
      <color theme="9" tint="-0.23548081911679433"/>
      <name val="Arial"/>
      <family val="2"/>
    </font>
    <font>
      <sz val="8"/>
      <color theme="0" tint="-0.48112430188909572"/>
      <name val="Arial"/>
      <family val="2"/>
    </font>
    <font>
      <i/>
      <sz val="8"/>
      <color theme="9" tint="-0.23548081911679433"/>
      <name val="Arial"/>
      <family val="2"/>
    </font>
    <font>
      <b/>
      <i/>
      <sz val="8"/>
      <name val="Arial"/>
      <family val="2"/>
    </font>
    <font>
      <sz val="7"/>
      <color theme="0" tint="-0.48564104129154334"/>
      <name val="Arial"/>
      <family val="2"/>
      <scheme val="major"/>
    </font>
    <font>
      <sz val="6"/>
      <color theme="0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7"/>
      <name val="Arial"/>
      <family val="2"/>
    </font>
    <font>
      <sz val="8"/>
      <color theme="1"/>
      <name val="Arial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0701620532853177E-2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0" tint="-3.3600878933072911E-2"/>
        <bgColor indexed="64"/>
      </patternFill>
    </fill>
    <fill>
      <patternFill patternType="solid">
        <fgColor theme="0" tint="-3.1342509231849114E-2"/>
        <bgColor indexed="64"/>
      </patternFill>
    </fill>
    <fill>
      <patternFill patternType="solid">
        <fgColor theme="0" tint="-3.1678212836085087E-2"/>
        <bgColor indexed="64"/>
      </patternFill>
    </fill>
    <fill>
      <patternFill patternType="solid">
        <fgColor theme="0" tint="-3.1708731345561084E-2"/>
        <bgColor indexed="64"/>
      </patternFill>
    </fill>
    <fill>
      <patternFill patternType="solid">
        <fgColor theme="0" tint="-3.36924344615009E-2"/>
        <bgColor indexed="64"/>
      </patternFill>
    </fill>
    <fill>
      <patternFill patternType="solid">
        <fgColor theme="0" tint="-3.3051545762504957E-2"/>
        <bgColor indexed="64"/>
      </patternFill>
    </fill>
    <fill>
      <patternFill patternType="solid">
        <fgColor theme="0" tint="-3.338724936674093E-2"/>
        <bgColor indexed="64"/>
      </patternFill>
    </fill>
    <fill>
      <patternFill patternType="solid">
        <fgColor theme="0" tint="-3.466902676473281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3.5493026520584732E-2"/>
        <bgColor indexed="64"/>
      </patternFill>
    </fill>
    <fill>
      <patternFill patternType="solid">
        <fgColor theme="0" tint="-0.13446455275124364"/>
        <bgColor indexed="64"/>
      </patternFill>
    </fill>
    <fill>
      <patternFill patternType="solid">
        <fgColor theme="0" tint="-0.1337931455427716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075045014801476"/>
      </right>
      <top/>
      <bottom style="thin">
        <color theme="0" tint="-0.23075045014801476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071077608569598"/>
      </top>
      <bottom/>
      <diagonal/>
    </border>
    <border>
      <left/>
      <right style="thin">
        <color theme="0" tint="-0.13071077608569598"/>
      </right>
      <top/>
      <bottom style="thin">
        <color theme="0" tint="-0.13071077608569598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hair">
        <color theme="1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/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hair">
        <color theme="1"/>
      </bottom>
      <diagonal style="thin">
        <color rgb="FFCBDFF1"/>
      </diagonal>
    </border>
    <border>
      <left/>
      <right/>
      <top style="hair">
        <color theme="1"/>
      </top>
      <bottom/>
      <diagonal/>
    </border>
    <border>
      <left/>
      <right/>
      <top/>
      <bottom style="hair">
        <color theme="1"/>
      </bottom>
      <diagonal/>
    </border>
    <border diagonalUp="1" diagonalDown="1">
      <left/>
      <right/>
      <top/>
      <bottom/>
      <diagonal style="thin">
        <color rgb="FFCBDFF1"/>
      </diagonal>
    </border>
    <border diagonalUp="1" diagonalDown="1">
      <left/>
      <right/>
      <top style="thin">
        <color rgb="FF006A8D"/>
      </top>
      <bottom style="thin">
        <color rgb="FF006A8D"/>
      </bottom>
      <diagonal style="hair">
        <color rgb="FFCBDFF1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theme="0"/>
      </diagonal>
    </border>
    <border diagonalUp="1" diagonalDown="1">
      <left/>
      <right/>
      <top/>
      <bottom/>
      <diagonal style="thin">
        <color theme="0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 diagonalUp="1" diagonalDown="1">
      <left/>
      <right/>
      <top/>
      <bottom style="hair">
        <color rgb="FF006A8D"/>
      </bottom>
      <diagonal style="thin">
        <color rgb="FFCBDFF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8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58" fillId="0" borderId="0" applyFont="0" applyFill="0" applyBorder="0" applyAlignment="0" applyProtection="0"/>
    <xf numFmtId="0" fontId="2" fillId="0" borderId="0"/>
    <xf numFmtId="164" fontId="58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8" fillId="21" borderId="1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5" fillId="24" borderId="0" applyNumberFormat="0" applyBorder="0" applyAlignment="0" applyProtection="0"/>
    <xf numFmtId="0" fontId="29" fillId="20" borderId="3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2" fillId="25" borderId="7" applyNumberFormat="0" applyAlignment="0" applyProtection="0"/>
    <xf numFmtId="164" fontId="58" fillId="0" borderId="0" applyFont="0" applyFill="0" applyBorder="0" applyAlignment="0" applyProtection="0"/>
    <xf numFmtId="164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" fillId="0" borderId="0"/>
    <xf numFmtId="0" fontId="2" fillId="0" borderId="0"/>
    <xf numFmtId="164" fontId="58" fillId="0" borderId="0" applyFont="0" applyFill="0" applyBorder="0" applyAlignment="0" applyProtection="0"/>
  </cellStyleXfs>
  <cellXfs count="436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8" fillId="0" borderId="0" xfId="7"/>
    <xf numFmtId="0" fontId="58" fillId="28" borderId="0" xfId="7" applyFill="1"/>
    <xf numFmtId="0" fontId="4" fillId="28" borderId="0" xfId="7" applyFont="1" applyFill="1"/>
    <xf numFmtId="0" fontId="4" fillId="0" borderId="0" xfId="7" applyFont="1"/>
    <xf numFmtId="0" fontId="4" fillId="29" borderId="0" xfId="7" applyFont="1" applyFill="1"/>
    <xf numFmtId="0" fontId="5" fillId="26" borderId="0" xfId="7" applyFont="1" applyFill="1"/>
    <xf numFmtId="0" fontId="8" fillId="26" borderId="12" xfId="7" applyFont="1" applyFill="1" applyBorder="1"/>
    <xf numFmtId="0" fontId="8" fillId="26" borderId="12" xfId="7" applyFont="1" applyFill="1" applyBorder="1" applyAlignment="1">
      <alignment horizontal="center"/>
    </xf>
    <xf numFmtId="0" fontId="5" fillId="26" borderId="13" xfId="7" applyFont="1" applyFill="1" applyBorder="1" applyAlignment="1">
      <alignment horizontal="left" indent="1"/>
    </xf>
    <xf numFmtId="0" fontId="5" fillId="26" borderId="13" xfId="7" applyFont="1" applyFill="1" applyBorder="1" applyAlignment="1">
      <alignment horizontal="center"/>
    </xf>
    <xf numFmtId="0" fontId="5" fillId="26" borderId="14" xfId="7" applyFont="1" applyFill="1" applyBorder="1" applyAlignment="1">
      <alignment horizontal="left" indent="1"/>
    </xf>
    <xf numFmtId="0" fontId="5" fillId="26" borderId="14" xfId="7" applyFont="1" applyFill="1" applyBorder="1" applyAlignment="1">
      <alignment horizontal="center"/>
    </xf>
    <xf numFmtId="0" fontId="5" fillId="0" borderId="0" xfId="7" applyFont="1"/>
    <xf numFmtId="0" fontId="5" fillId="26" borderId="15" xfId="7" applyFont="1" applyFill="1" applyBorder="1"/>
    <xf numFmtId="0" fontId="11" fillId="30" borderId="16" xfId="8" applyFont="1" applyFill="1" applyBorder="1" applyAlignment="1">
      <alignment horizontal="center" vertical="center"/>
    </xf>
    <xf numFmtId="0" fontId="0" fillId="26" borderId="0" xfId="7" applyFont="1" applyFill="1"/>
    <xf numFmtId="0" fontId="0" fillId="0" borderId="0" xfId="7" applyFont="1"/>
    <xf numFmtId="0" fontId="0" fillId="26" borderId="17" xfId="7" applyFont="1" applyFill="1" applyBorder="1"/>
    <xf numFmtId="0" fontId="0" fillId="26" borderId="18" xfId="7" applyFont="1" applyFill="1" applyBorder="1"/>
    <xf numFmtId="0" fontId="12" fillId="26" borderId="0" xfId="7" applyFont="1" applyFill="1" applyAlignment="1">
      <alignment horizontal="left" vertical="top"/>
    </xf>
    <xf numFmtId="0" fontId="13" fillId="26" borderId="0" xfId="7" applyFont="1" applyFill="1" applyAlignment="1">
      <alignment horizontal="center" vertical="center" wrapText="1"/>
    </xf>
    <xf numFmtId="0" fontId="0" fillId="26" borderId="0" xfId="7" applyFont="1" applyFill="1" applyBorder="1"/>
    <xf numFmtId="0" fontId="13" fillId="26" borderId="19" xfId="7" applyFont="1" applyFill="1" applyBorder="1" applyAlignment="1">
      <alignment wrapText="1"/>
    </xf>
    <xf numFmtId="0" fontId="14" fillId="31" borderId="0" xfId="7" applyFont="1" applyFill="1" applyAlignment="1">
      <alignment horizontal="right" wrapText="1"/>
    </xf>
    <xf numFmtId="0" fontId="13" fillId="26" borderId="0" xfId="7" applyFont="1" applyFill="1" applyBorder="1" applyAlignment="1">
      <alignment wrapText="1"/>
    </xf>
    <xf numFmtId="168" fontId="15" fillId="32" borderId="20" xfId="7" applyNumberFormat="1" applyFont="1" applyFill="1" applyBorder="1" applyAlignment="1">
      <alignment horizontal="center" vertical="center"/>
    </xf>
    <xf numFmtId="0" fontId="13" fillId="26" borderId="21" xfId="7" applyFont="1" applyFill="1" applyBorder="1" applyAlignment="1">
      <alignment horizontal="left"/>
    </xf>
    <xf numFmtId="0" fontId="15" fillId="32" borderId="21" xfId="7" applyFont="1" applyFill="1" applyBorder="1" applyAlignment="1">
      <alignment horizontal="center"/>
    </xf>
    <xf numFmtId="168" fontId="13" fillId="26" borderId="21" xfId="7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/>
    </xf>
    <xf numFmtId="0" fontId="15" fillId="32" borderId="22" xfId="7" applyFont="1" applyFill="1" applyBorder="1" applyAlignment="1">
      <alignment horizontal="center"/>
    </xf>
    <xf numFmtId="168" fontId="13" fillId="26" borderId="22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 wrapText="1"/>
    </xf>
    <xf numFmtId="0" fontId="15" fillId="32" borderId="23" xfId="7" applyFont="1" applyFill="1" applyBorder="1" applyAlignment="1">
      <alignment horizontal="center" wrapText="1"/>
    </xf>
    <xf numFmtId="168" fontId="13" fillId="26" borderId="23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1"/>
    </xf>
    <xf numFmtId="0" fontId="16" fillId="32" borderId="21" xfId="7" applyFont="1" applyFill="1" applyBorder="1" applyAlignment="1">
      <alignment horizontal="center"/>
    </xf>
    <xf numFmtId="168" fontId="16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indent="2"/>
    </xf>
    <xf numFmtId="0" fontId="16" fillId="32" borderId="24" xfId="7" applyFont="1" applyFill="1" applyBorder="1" applyAlignment="1">
      <alignment horizontal="center"/>
    </xf>
    <xf numFmtId="168" fontId="17" fillId="26" borderId="24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indent="2"/>
    </xf>
    <xf numFmtId="0" fontId="16" fillId="32" borderId="11" xfId="7" applyFont="1" applyFill="1" applyBorder="1" applyAlignment="1">
      <alignment horizontal="center"/>
    </xf>
    <xf numFmtId="168" fontId="17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indent="1"/>
    </xf>
    <xf numFmtId="0" fontId="16" fillId="32" borderId="23" xfId="7" applyFont="1" applyFill="1" applyBorder="1" applyAlignment="1">
      <alignment horizontal="center"/>
    </xf>
    <xf numFmtId="168" fontId="16" fillId="26" borderId="23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indent="2"/>
    </xf>
    <xf numFmtId="0" fontId="16" fillId="32" borderId="0" xfId="7" applyFont="1" applyFill="1" applyBorder="1" applyAlignment="1">
      <alignment horizontal="center"/>
    </xf>
    <xf numFmtId="168" fontId="17" fillId="26" borderId="0" xfId="7" applyNumberFormat="1" applyFont="1" applyFill="1" applyBorder="1" applyAlignment="1">
      <alignment horizontal="right"/>
    </xf>
    <xf numFmtId="0" fontId="0" fillId="26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6" fillId="26" borderId="24" xfId="7" applyFont="1" applyFill="1" applyBorder="1" applyAlignment="1">
      <alignment horizontal="left" indent="1"/>
    </xf>
    <xf numFmtId="0" fontId="13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 wrapText="1"/>
    </xf>
    <xf numFmtId="168" fontId="13" fillId="26" borderId="8" xfId="7" applyNumberFormat="1" applyFont="1" applyFill="1" applyBorder="1" applyAlignment="1">
      <alignment horizontal="right"/>
    </xf>
    <xf numFmtId="0" fontId="13" fillId="26" borderId="23" xfId="7" applyFont="1" applyFill="1" applyBorder="1" applyAlignment="1">
      <alignment horizontal="left"/>
    </xf>
    <xf numFmtId="0" fontId="15" fillId="32" borderId="23" xfId="7" applyFont="1" applyFill="1" applyBorder="1" applyAlignment="1">
      <alignment horizontal="center"/>
    </xf>
    <xf numFmtId="0" fontId="16" fillId="26" borderId="22" xfId="7" applyFont="1" applyFill="1" applyBorder="1" applyAlignment="1">
      <alignment horizontal="left" indent="1"/>
    </xf>
    <xf numFmtId="0" fontId="16" fillId="32" borderId="22" xfId="7" applyFont="1" applyFill="1" applyBorder="1" applyAlignment="1">
      <alignment horizontal="center"/>
    </xf>
    <xf numFmtId="168" fontId="16" fillId="26" borderId="24" xfId="7" applyNumberFormat="1" applyFont="1" applyFill="1" applyBorder="1" applyAlignment="1">
      <alignment horizontal="right"/>
    </xf>
    <xf numFmtId="168" fontId="18" fillId="26" borderId="25" xfId="7" applyNumberFormat="1" applyFont="1" applyFill="1" applyBorder="1" applyAlignment="1">
      <alignment horizontal="right"/>
    </xf>
    <xf numFmtId="0" fontId="16" fillId="26" borderId="21" xfId="7" applyFont="1" applyFill="1" applyBorder="1" applyAlignment="1">
      <alignment horizontal="left" indent="2"/>
    </xf>
    <xf numFmtId="0" fontId="16" fillId="26" borderId="21" xfId="7" applyFont="1" applyFill="1" applyBorder="1" applyAlignment="1">
      <alignment horizontal="left" wrapText="1" indent="1"/>
    </xf>
    <xf numFmtId="168" fontId="18" fillId="26" borderId="21" xfId="7" applyNumberFormat="1" applyFont="1" applyFill="1" applyBorder="1" applyAlignment="1">
      <alignment horizontal="right"/>
    </xf>
    <xf numFmtId="0" fontId="0" fillId="26" borderId="26" xfId="7" applyFont="1" applyFill="1" applyBorder="1"/>
    <xf numFmtId="0" fontId="13" fillId="26" borderId="21" xfId="7" applyFont="1" applyFill="1" applyBorder="1" applyAlignment="1">
      <alignment horizontal="left" wrapText="1"/>
    </xf>
    <xf numFmtId="0" fontId="15" fillId="32" borderId="21" xfId="7" applyFont="1" applyFill="1" applyBorder="1" applyAlignment="1">
      <alignment horizontal="center" wrapText="1"/>
    </xf>
    <xf numFmtId="0" fontId="19" fillId="26" borderId="10" xfId="7" applyFont="1" applyFill="1" applyBorder="1" applyAlignment="1">
      <alignment horizontal="left"/>
    </xf>
    <xf numFmtId="0" fontId="15" fillId="32" borderId="10" xfId="7" applyFont="1" applyFill="1" applyBorder="1" applyAlignment="1">
      <alignment horizontal="center"/>
    </xf>
    <xf numFmtId="168" fontId="19" fillId="26" borderId="10" xfId="7" applyNumberFormat="1" applyFont="1" applyFill="1" applyBorder="1" applyAlignment="1">
      <alignment horizontal="right"/>
    </xf>
    <xf numFmtId="0" fontId="0" fillId="26" borderId="27" xfId="7" applyFont="1" applyFill="1" applyBorder="1"/>
    <xf numFmtId="0" fontId="13" fillId="26" borderId="28" xfId="7" applyFont="1" applyFill="1" applyBorder="1" applyAlignment="1">
      <alignment wrapText="1"/>
    </xf>
    <xf numFmtId="168" fontId="15" fillId="32" borderId="28" xfId="7" applyNumberFormat="1" applyFont="1" applyFill="1" applyBorder="1" applyAlignment="1">
      <alignment horizontal="center" vertical="center"/>
    </xf>
    <xf numFmtId="168" fontId="15" fillId="26" borderId="2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2"/>
    </xf>
    <xf numFmtId="168" fontId="20" fillId="26" borderId="24" xfId="7" applyNumberFormat="1" applyFont="1" applyFill="1" applyBorder="1" applyAlignment="1">
      <alignment horizontal="right"/>
    </xf>
    <xf numFmtId="0" fontId="17" fillId="26" borderId="0" xfId="7" applyFont="1" applyFill="1" applyBorder="1" applyAlignment="1">
      <alignment horizontal="left" wrapText="1" indent="2"/>
    </xf>
    <xf numFmtId="168" fontId="20" fillId="26" borderId="0" xfId="7" applyNumberFormat="1" applyFont="1" applyFill="1" applyBorder="1" applyAlignment="1">
      <alignment horizontal="right"/>
    </xf>
    <xf numFmtId="0" fontId="17" fillId="26" borderId="11" xfId="7" applyFont="1" applyFill="1" applyBorder="1" applyAlignment="1">
      <alignment horizontal="left" wrapText="1" indent="2"/>
    </xf>
    <xf numFmtId="168" fontId="20" fillId="26" borderId="11" xfId="7" applyNumberFormat="1" applyFont="1" applyFill="1" applyBorder="1" applyAlignment="1">
      <alignment horizontal="right"/>
    </xf>
    <xf numFmtId="0" fontId="16" fillId="26" borderId="23" xfId="7" applyFont="1" applyFill="1" applyBorder="1" applyAlignment="1">
      <alignment horizontal="left" wrapText="1" indent="1"/>
    </xf>
    <xf numFmtId="168" fontId="15" fillId="26" borderId="23" xfId="7" applyNumberFormat="1" applyFont="1" applyFill="1" applyBorder="1" applyAlignment="1">
      <alignment horizontal="right"/>
    </xf>
    <xf numFmtId="0" fontId="13" fillId="26" borderId="25" xfId="7" applyFont="1" applyFill="1" applyBorder="1" applyAlignment="1">
      <alignment horizontal="left" wrapText="1"/>
    </xf>
    <xf numFmtId="0" fontId="15" fillId="32" borderId="25" xfId="7" applyFont="1" applyFill="1" applyBorder="1" applyAlignment="1">
      <alignment horizontal="center" wrapText="1"/>
    </xf>
    <xf numFmtId="168" fontId="15" fillId="26" borderId="24" xfId="7" applyNumberFormat="1" applyFont="1" applyFill="1" applyBorder="1" applyAlignment="1">
      <alignment horizontal="right"/>
    </xf>
    <xf numFmtId="168" fontId="15" fillId="26" borderId="0" xfId="7" applyNumberFormat="1" applyFont="1" applyFill="1" applyBorder="1" applyAlignment="1">
      <alignment horizontal="right"/>
    </xf>
    <xf numFmtId="168" fontId="15" fillId="26" borderId="11" xfId="7" applyNumberFormat="1" applyFont="1" applyFill="1" applyBorder="1" applyAlignment="1">
      <alignment horizontal="right"/>
    </xf>
    <xf numFmtId="0" fontId="17" fillId="26" borderId="24" xfId="7" applyFont="1" applyFill="1" applyBorder="1" applyAlignment="1">
      <alignment horizontal="left" wrapText="1" indent="1"/>
    </xf>
    <xf numFmtId="0" fontId="17" fillId="26" borderId="0" xfId="7" applyFont="1" applyFill="1" applyBorder="1" applyAlignment="1">
      <alignment horizontal="left" wrapText="1" indent="1"/>
    </xf>
    <xf numFmtId="0" fontId="17" fillId="26" borderId="11" xfId="7" applyFont="1" applyFill="1" applyBorder="1" applyAlignment="1">
      <alignment horizontal="left" wrapText="1" indent="1"/>
    </xf>
    <xf numFmtId="0" fontId="13" fillId="26" borderId="0" xfId="7" applyFont="1" applyFill="1" applyBorder="1" applyAlignment="1">
      <alignment horizontal="left" wrapText="1"/>
    </xf>
    <xf numFmtId="0" fontId="15" fillId="32" borderId="0" xfId="7" applyFont="1" applyFill="1" applyBorder="1" applyAlignment="1">
      <alignment horizontal="center" wrapText="1"/>
    </xf>
    <xf numFmtId="0" fontId="16" fillId="26" borderId="24" xfId="7" applyFont="1" applyFill="1" applyBorder="1" applyAlignment="1">
      <alignment horizontal="left" wrapText="1" indent="1"/>
    </xf>
    <xf numFmtId="0" fontId="19" fillId="26" borderId="8" xfId="7" applyFont="1" applyFill="1" applyBorder="1" applyAlignment="1">
      <alignment horizontal="left" wrapText="1"/>
    </xf>
    <xf numFmtId="0" fontId="15" fillId="32" borderId="8" xfId="7" applyFont="1" applyFill="1" applyBorder="1" applyAlignment="1">
      <alignment horizontal="center"/>
    </xf>
    <xf numFmtId="168" fontId="19" fillId="26" borderId="8" xfId="7" applyNumberFormat="1" applyFont="1" applyFill="1" applyBorder="1" applyAlignment="1">
      <alignment horizontal="right"/>
    </xf>
    <xf numFmtId="0" fontId="19" fillId="26" borderId="19" xfId="7" applyFont="1" applyFill="1" applyBorder="1" applyAlignment="1">
      <alignment horizontal="left" wrapText="1"/>
    </xf>
    <xf numFmtId="0" fontId="15" fillId="32" borderId="19" xfId="7" applyFont="1" applyFill="1" applyBorder="1" applyAlignment="1">
      <alignment horizontal="center"/>
    </xf>
    <xf numFmtId="168" fontId="19" fillId="26" borderId="19" xfId="7" applyNumberFormat="1" applyFont="1" applyFill="1" applyBorder="1" applyAlignment="1">
      <alignment horizontal="right"/>
    </xf>
    <xf numFmtId="0" fontId="11" fillId="33" borderId="16" xfId="8" applyFont="1" applyFill="1" applyBorder="1" applyAlignment="1">
      <alignment horizontal="center" vertical="center"/>
    </xf>
    <xf numFmtId="0" fontId="58" fillId="26" borderId="0" xfId="7" applyFill="1"/>
    <xf numFmtId="0" fontId="13" fillId="26" borderId="19" xfId="7" applyFont="1" applyFill="1" applyBorder="1" applyAlignment="1">
      <alignment horizontal="left" wrapText="1"/>
    </xf>
    <xf numFmtId="0" fontId="11" fillId="34" borderId="16" xfId="8" applyFont="1" applyFill="1" applyBorder="1" applyAlignment="1">
      <alignment horizontal="center" vertical="center"/>
    </xf>
    <xf numFmtId="0" fontId="13" fillId="26" borderId="0" xfId="7" applyFont="1" applyFill="1" applyAlignment="1">
      <alignment horizontal="left" vertical="top"/>
    </xf>
    <xf numFmtId="0" fontId="13" fillId="26" borderId="0" xfId="7" applyFont="1" applyFill="1" applyAlignment="1"/>
    <xf numFmtId="0" fontId="13" fillId="26" borderId="19" xfId="7" applyFont="1" applyFill="1" applyBorder="1" applyAlignment="1">
      <alignment horizontal="left"/>
    </xf>
    <xf numFmtId="0" fontId="14" fillId="31" borderId="0" xfId="7" applyFont="1" applyFill="1" applyAlignment="1">
      <alignment horizontal="right" vertical="center" wrapText="1"/>
    </xf>
    <xf numFmtId="0" fontId="13" fillId="26" borderId="10" xfId="7" applyFont="1" applyFill="1" applyBorder="1" applyAlignment="1">
      <alignment horizontal="right" wrapText="1" indent="1"/>
    </xf>
    <xf numFmtId="0" fontId="11" fillId="35" borderId="16" xfId="8" applyFont="1" applyFill="1" applyBorder="1" applyAlignment="1">
      <alignment horizontal="center" vertical="center"/>
    </xf>
    <xf numFmtId="0" fontId="0" fillId="26" borderId="0" xfId="0" applyFill="1"/>
    <xf numFmtId="0" fontId="13" fillId="26" borderId="29" xfId="0" applyFont="1" applyFill="1" applyBorder="1" applyAlignment="1">
      <alignment horizontal="left" vertical="top" wrapText="1"/>
    </xf>
    <xf numFmtId="0" fontId="13" fillId="26" borderId="29" xfId="0" applyFont="1" applyFill="1" applyBorder="1" applyAlignment="1"/>
    <xf numFmtId="0" fontId="13" fillId="26" borderId="0" xfId="0" applyFont="1" applyFill="1" applyAlignment="1">
      <alignment horizontal="left" vertical="top"/>
    </xf>
    <xf numFmtId="0" fontId="13" fillId="26" borderId="0" xfId="0" applyFont="1" applyFill="1" applyAlignment="1"/>
    <xf numFmtId="0" fontId="15" fillId="36" borderId="0" xfId="0" applyFont="1" applyFill="1" applyAlignment="1">
      <alignment horizontal="right" indent="1"/>
    </xf>
    <xf numFmtId="0" fontId="13" fillId="26" borderId="0" xfId="0" applyFont="1" applyFill="1" applyBorder="1" applyAlignment="1">
      <alignment horizontal="left" wrapText="1"/>
    </xf>
    <xf numFmtId="0" fontId="15" fillId="26" borderId="0" xfId="0" applyFont="1" applyFill="1" applyBorder="1" applyAlignment="1">
      <alignment horizontal="right" wrapText="1"/>
    </xf>
    <xf numFmtId="0" fontId="37" fillId="26" borderId="0" xfId="7" applyFont="1" applyFill="1"/>
    <xf numFmtId="0" fontId="38" fillId="26" borderId="0" xfId="7" applyFont="1" applyFill="1" applyAlignment="1"/>
    <xf numFmtId="0" fontId="37" fillId="0" borderId="0" xfId="7" applyFont="1"/>
    <xf numFmtId="0" fontId="38" fillId="26" borderId="29" xfId="7" applyFont="1" applyFill="1" applyBorder="1" applyAlignment="1"/>
    <xf numFmtId="0" fontId="38" fillId="32" borderId="0" xfId="7" applyFont="1" applyFill="1" applyAlignment="1"/>
    <xf numFmtId="0" fontId="37" fillId="26" borderId="0" xfId="7" applyFont="1" applyFill="1" applyAlignment="1">
      <alignment wrapText="1"/>
    </xf>
    <xf numFmtId="0" fontId="37" fillId="0" borderId="0" xfId="7" applyFont="1" applyAlignment="1">
      <alignment wrapText="1"/>
    </xf>
    <xf numFmtId="0" fontId="38" fillId="0" borderId="0" xfId="7" applyFont="1" applyAlignment="1"/>
    <xf numFmtId="0" fontId="38" fillId="32" borderId="28" xfId="7" applyFont="1" applyFill="1" applyBorder="1" applyAlignment="1"/>
    <xf numFmtId="0" fontId="38" fillId="26" borderId="0" xfId="7" applyFont="1" applyFill="1"/>
    <xf numFmtId="0" fontId="13" fillId="26" borderId="9" xfId="7" applyFont="1" applyFill="1" applyBorder="1" applyAlignment="1">
      <alignment wrapText="1"/>
    </xf>
    <xf numFmtId="0" fontId="15" fillId="37" borderId="9" xfId="7" applyFont="1" applyFill="1" applyBorder="1" applyAlignment="1">
      <alignment horizontal="center" vertical="center"/>
    </xf>
    <xf numFmtId="0" fontId="15" fillId="37" borderId="9" xfId="7" applyFont="1" applyFill="1" applyBorder="1" applyAlignment="1">
      <alignment horizontal="right" vertical="center" indent="1"/>
    </xf>
    <xf numFmtId="0" fontId="13" fillId="26" borderId="8" xfId="7" applyFont="1" applyFill="1" applyBorder="1" applyAlignment="1">
      <alignment wrapText="1"/>
    </xf>
    <xf numFmtId="0" fontId="37" fillId="26" borderId="8" xfId="7" applyFont="1" applyFill="1" applyBorder="1"/>
    <xf numFmtId="168" fontId="37" fillId="26" borderId="8" xfId="7" applyNumberFormat="1" applyFont="1" applyFill="1" applyBorder="1"/>
    <xf numFmtId="0" fontId="15" fillId="26" borderId="23" xfId="7" applyFont="1" applyFill="1" applyBorder="1" applyAlignment="1">
      <alignment horizontal="left" wrapText="1" indent="1"/>
    </xf>
    <xf numFmtId="0" fontId="15" fillId="37" borderId="23" xfId="7" applyFont="1" applyFill="1" applyBorder="1" applyAlignment="1">
      <alignment horizontal="center"/>
    </xf>
    <xf numFmtId="168" fontId="13" fillId="29" borderId="23" xfId="4" applyNumberFormat="1" applyFont="1" applyFill="1" applyBorder="1" applyAlignment="1">
      <alignment horizontal="right"/>
    </xf>
    <xf numFmtId="168" fontId="15" fillId="26" borderId="23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horizontal="left" wrapText="1" indent="1"/>
    </xf>
    <xf numFmtId="0" fontId="15" fillId="37" borderId="21" xfId="7" applyFont="1" applyFill="1" applyBorder="1" applyAlignment="1">
      <alignment horizontal="center"/>
    </xf>
    <xf numFmtId="168" fontId="13" fillId="29" borderId="21" xfId="4" applyNumberFormat="1" applyFont="1" applyFill="1" applyBorder="1" applyAlignment="1">
      <alignment horizontal="right"/>
    </xf>
    <xf numFmtId="168" fontId="15" fillId="26" borderId="21" xfId="4" applyNumberFormat="1" applyFont="1" applyFill="1" applyBorder="1" applyAlignment="1">
      <alignment horizontal="right"/>
    </xf>
    <xf numFmtId="0" fontId="15" fillId="26" borderId="21" xfId="7" applyFont="1" applyFill="1" applyBorder="1" applyAlignment="1">
      <alignment wrapText="1"/>
    </xf>
    <xf numFmtId="168" fontId="15" fillId="29" borderId="21" xfId="4" applyNumberFormat="1" applyFont="1" applyFill="1" applyBorder="1" applyAlignment="1">
      <alignment horizontal="right"/>
    </xf>
    <xf numFmtId="0" fontId="37" fillId="26" borderId="8" xfId="7" applyFont="1" applyFill="1" applyBorder="1" applyAlignment="1"/>
    <xf numFmtId="168" fontId="37" fillId="26" borderId="8" xfId="7" applyNumberFormat="1" applyFont="1" applyFill="1" applyBorder="1" applyAlignment="1">
      <alignment horizontal="right"/>
    </xf>
    <xf numFmtId="0" fontId="15" fillId="37" borderId="21" xfId="7" applyFont="1" applyFill="1" applyBorder="1" applyAlignment="1">
      <alignment horizontal="center" vertical="center"/>
    </xf>
    <xf numFmtId="0" fontId="13" fillId="26" borderId="10" xfId="7" applyFont="1" applyFill="1" applyBorder="1" applyAlignment="1">
      <alignment wrapText="1"/>
    </xf>
    <xf numFmtId="0" fontId="15" fillId="37" borderId="10" xfId="7" applyFont="1" applyFill="1" applyBorder="1" applyAlignment="1">
      <alignment horizontal="center" vertical="center"/>
    </xf>
    <xf numFmtId="168" fontId="13" fillId="29" borderId="10" xfId="4" applyNumberFormat="1" applyFont="1" applyFill="1" applyBorder="1" applyAlignment="1">
      <alignment horizontal="right"/>
    </xf>
    <xf numFmtId="168" fontId="13" fillId="26" borderId="10" xfId="4" applyNumberFormat="1" applyFont="1" applyFill="1" applyBorder="1" applyAlignment="1">
      <alignment horizontal="right"/>
    </xf>
    <xf numFmtId="0" fontId="15" fillId="37" borderId="9" xfId="7" applyFont="1" applyFill="1" applyBorder="1" applyAlignment="1">
      <alignment horizontal="center"/>
    </xf>
    <xf numFmtId="0" fontId="37" fillId="26" borderId="8" xfId="7" applyFont="1" applyFill="1" applyBorder="1" applyAlignment="1">
      <alignment horizontal="center"/>
    </xf>
    <xf numFmtId="0" fontId="15" fillId="26" borderId="24" xfId="7" applyFont="1" applyFill="1" applyBorder="1" applyAlignment="1">
      <alignment horizontal="left" wrapText="1" indent="1"/>
    </xf>
    <xf numFmtId="168" fontId="13" fillId="29" borderId="24" xfId="4" applyNumberFormat="1" applyFont="1" applyFill="1" applyBorder="1" applyAlignment="1">
      <alignment horizontal="right"/>
    </xf>
    <xf numFmtId="0" fontId="15" fillId="37" borderId="8" xfId="7" applyFont="1" applyFill="1" applyBorder="1" applyAlignment="1">
      <alignment horizontal="center"/>
    </xf>
    <xf numFmtId="168" fontId="13" fillId="29" borderId="8" xfId="4" applyNumberFormat="1" applyFont="1" applyFill="1" applyBorder="1" applyAlignment="1">
      <alignment horizontal="right"/>
    </xf>
    <xf numFmtId="168" fontId="13" fillId="26" borderId="8" xfId="4" applyNumberFormat="1" applyFont="1" applyFill="1" applyBorder="1" applyAlignment="1">
      <alignment horizontal="right"/>
    </xf>
    <xf numFmtId="168" fontId="15" fillId="26" borderId="8" xfId="4" applyNumberFormat="1" applyFont="1" applyFill="1" applyBorder="1" applyAlignment="1">
      <alignment horizontal="right"/>
    </xf>
    <xf numFmtId="0" fontId="13" fillId="26" borderId="21" xfId="7" applyFont="1" applyFill="1" applyBorder="1" applyAlignment="1">
      <alignment horizontal="left" wrapText="1" indent="1"/>
    </xf>
    <xf numFmtId="10" fontId="13" fillId="29" borderId="8" xfId="10" applyNumberFormat="1" applyFont="1" applyFill="1" applyBorder="1" applyAlignment="1">
      <alignment horizontal="right"/>
    </xf>
    <xf numFmtId="0" fontId="15" fillId="37" borderId="10" xfId="7" applyFont="1" applyFill="1" applyBorder="1" applyAlignment="1">
      <alignment horizontal="center"/>
    </xf>
    <xf numFmtId="10" fontId="13" fillId="29" borderId="10" xfId="10" applyNumberFormat="1" applyFont="1" applyFill="1" applyBorder="1" applyAlignment="1">
      <alignment horizontal="right"/>
    </xf>
    <xf numFmtId="0" fontId="39" fillId="26" borderId="0" xfId="7" applyFont="1" applyFill="1" applyAlignment="1">
      <alignment wrapText="1"/>
    </xf>
    <xf numFmtId="0" fontId="13" fillId="26" borderId="24" xfId="7" applyFont="1" applyFill="1" applyBorder="1" applyAlignment="1">
      <alignment wrapText="1"/>
    </xf>
    <xf numFmtId="0" fontId="15" fillId="37" borderId="24" xfId="7" applyFont="1" applyFill="1" applyBorder="1" applyAlignment="1">
      <alignment horizontal="center" vertical="center"/>
    </xf>
    <xf numFmtId="0" fontId="15" fillId="26" borderId="8" xfId="7" applyFont="1" applyFill="1" applyBorder="1" applyAlignment="1">
      <alignment horizontal="center" vertical="center"/>
    </xf>
    <xf numFmtId="0" fontId="15" fillId="37" borderId="23" xfId="7" applyFont="1" applyFill="1" applyBorder="1" applyAlignment="1">
      <alignment horizontal="center" vertical="center"/>
    </xf>
    <xf numFmtId="168" fontId="15" fillId="29" borderId="23" xfId="4" applyNumberFormat="1" applyFont="1" applyFill="1" applyBorder="1" applyAlignment="1">
      <alignment horizontal="right"/>
    </xf>
    <xf numFmtId="168" fontId="15" fillId="29" borderId="24" xfId="4" applyNumberFormat="1" applyFont="1" applyFill="1" applyBorder="1" applyAlignment="1">
      <alignment horizontal="right"/>
    </xf>
    <xf numFmtId="0" fontId="13" fillId="26" borderId="30" xfId="7" applyFont="1" applyFill="1" applyBorder="1"/>
    <xf numFmtId="0" fontId="15" fillId="38" borderId="30" xfId="7" applyFont="1" applyFill="1" applyBorder="1" applyAlignment="1">
      <alignment horizontal="center" vertical="center"/>
    </xf>
    <xf numFmtId="0" fontId="15" fillId="38" borderId="30" xfId="7" applyFont="1" applyFill="1" applyBorder="1" applyAlignment="1">
      <alignment horizontal="right" vertical="center" indent="1"/>
    </xf>
    <xf numFmtId="0" fontId="15" fillId="26" borderId="25" xfId="7" applyFont="1" applyFill="1" applyBorder="1"/>
    <xf numFmtId="0" fontId="15" fillId="38" borderId="25" xfId="7" applyFont="1" applyFill="1" applyBorder="1" applyAlignment="1">
      <alignment horizontal="center" vertical="center"/>
    </xf>
    <xf numFmtId="168" fontId="15" fillId="26" borderId="25" xfId="4" applyNumberFormat="1" applyFont="1" applyFill="1" applyBorder="1" applyAlignment="1">
      <alignment horizontal="right"/>
    </xf>
    <xf numFmtId="0" fontId="15" fillId="26" borderId="21" xfId="7" applyFont="1" applyFill="1" applyBorder="1"/>
    <xf numFmtId="0" fontId="15" fillId="38" borderId="21" xfId="7" applyFont="1" applyFill="1" applyBorder="1" applyAlignment="1">
      <alignment horizontal="center" vertical="center"/>
    </xf>
    <xf numFmtId="0" fontId="15" fillId="38" borderId="0" xfId="7" applyFont="1" applyFill="1" applyAlignment="1">
      <alignment horizontal="center" vertical="center"/>
    </xf>
    <xf numFmtId="168" fontId="15" fillId="26" borderId="0" xfId="4" applyNumberFormat="1" applyFont="1" applyFill="1" applyAlignment="1">
      <alignment horizontal="right"/>
    </xf>
    <xf numFmtId="0" fontId="13" fillId="26" borderId="8" xfId="7" applyFont="1" applyFill="1" applyBorder="1"/>
    <xf numFmtId="0" fontId="15" fillId="38" borderId="8" xfId="7" applyFont="1" applyFill="1" applyBorder="1" applyAlignment="1">
      <alignment horizontal="center" vertical="center"/>
    </xf>
    <xf numFmtId="0" fontId="15" fillId="38" borderId="19" xfId="7" applyFont="1" applyFill="1" applyBorder="1" applyAlignment="1">
      <alignment horizontal="center" vertical="center"/>
    </xf>
    <xf numFmtId="168" fontId="13" fillId="29" borderId="19" xfId="4" applyNumberFormat="1" applyFont="1" applyFill="1" applyBorder="1" applyAlignment="1">
      <alignment horizontal="right"/>
    </xf>
    <xf numFmtId="168" fontId="15" fillId="26" borderId="31" xfId="4" applyNumberFormat="1" applyFont="1" applyFill="1" applyBorder="1" applyAlignment="1">
      <alignment horizontal="right"/>
    </xf>
    <xf numFmtId="168" fontId="13" fillId="29" borderId="25" xfId="4" applyNumberFormat="1" applyFont="1" applyFill="1" applyBorder="1" applyAlignment="1">
      <alignment horizontal="right"/>
    </xf>
    <xf numFmtId="0" fontId="13" fillId="26" borderId="9" xfId="7" applyFont="1" applyFill="1" applyBorder="1"/>
    <xf numFmtId="0" fontId="13" fillId="26" borderId="0" xfId="7" applyFont="1" applyFill="1" applyBorder="1"/>
    <xf numFmtId="168" fontId="13" fillId="26" borderId="8" xfId="4" applyNumberFormat="1" applyFont="1" applyFill="1" applyBorder="1" applyAlignment="1">
      <alignment horizontal="right" wrapText="1" indent="1"/>
    </xf>
    <xf numFmtId="0" fontId="15" fillId="38" borderId="0" xfId="7" applyFont="1" applyFill="1" applyBorder="1" applyAlignment="1">
      <alignment horizontal="center" vertical="center"/>
    </xf>
    <xf numFmtId="0" fontId="15" fillId="38" borderId="0" xfId="7" applyFont="1" applyFill="1" applyBorder="1" applyAlignment="1">
      <alignment horizontal="right" vertical="center" indent="1"/>
    </xf>
    <xf numFmtId="168" fontId="13" fillId="29" borderId="8" xfId="7" applyNumberFormat="1" applyFont="1" applyFill="1" applyBorder="1" applyAlignment="1">
      <alignment horizontal="right"/>
    </xf>
    <xf numFmtId="168" fontId="13" fillId="29" borderId="19" xfId="7" applyNumberFormat="1" applyFont="1" applyFill="1" applyBorder="1" applyAlignment="1">
      <alignment horizontal="right"/>
    </xf>
    <xf numFmtId="0" fontId="37" fillId="26" borderId="0" xfId="0" applyFont="1" applyFill="1"/>
    <xf numFmtId="0" fontId="13" fillId="26" borderId="0" xfId="0" applyFont="1" applyFill="1" applyBorder="1" applyAlignment="1">
      <alignment horizontal="right"/>
    </xf>
    <xf numFmtId="0" fontId="37" fillId="0" borderId="0" xfId="0" applyFont="1"/>
    <xf numFmtId="0" fontId="13" fillId="26" borderId="0" xfId="0" applyFont="1" applyFill="1" applyBorder="1"/>
    <xf numFmtId="0" fontId="15" fillId="26" borderId="0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right" indent="1"/>
    </xf>
    <xf numFmtId="0" fontId="15" fillId="26" borderId="25" xfId="0" applyFont="1" applyFill="1" applyBorder="1" applyAlignment="1">
      <alignment horizontal="left"/>
    </xf>
    <xf numFmtId="0" fontId="15" fillId="38" borderId="25" xfId="0" applyFont="1" applyFill="1" applyBorder="1" applyAlignment="1">
      <alignment horizontal="center" vertical="center"/>
    </xf>
    <xf numFmtId="0" fontId="15" fillId="26" borderId="21" xfId="0" applyFont="1" applyFill="1" applyBorder="1" applyAlignment="1">
      <alignment horizontal="left"/>
    </xf>
    <xf numFmtId="0" fontId="15" fillId="38" borderId="21" xfId="0" applyFont="1" applyFill="1" applyBorder="1" applyAlignment="1">
      <alignment horizontal="center" vertical="center"/>
    </xf>
    <xf numFmtId="0" fontId="15" fillId="26" borderId="22" xfId="0" applyFont="1" applyFill="1" applyBorder="1" applyAlignment="1">
      <alignment horizontal="left"/>
    </xf>
    <xf numFmtId="0" fontId="15" fillId="38" borderId="22" xfId="0" applyFont="1" applyFill="1" applyBorder="1" applyAlignment="1">
      <alignment horizontal="center" vertical="center"/>
    </xf>
    <xf numFmtId="168" fontId="15" fillId="26" borderId="22" xfId="4" applyNumberFormat="1" applyFont="1" applyFill="1" applyBorder="1" applyAlignment="1">
      <alignment horizontal="right"/>
    </xf>
    <xf numFmtId="0" fontId="15" fillId="26" borderId="23" xfId="0" applyFont="1" applyFill="1" applyBorder="1" applyAlignment="1">
      <alignment horizontal="left"/>
    </xf>
    <xf numFmtId="0" fontId="15" fillId="38" borderId="23" xfId="0" applyFont="1" applyFill="1" applyBorder="1" applyAlignment="1">
      <alignment horizontal="center" vertical="center"/>
    </xf>
    <xf numFmtId="0" fontId="15" fillId="38" borderId="11" xfId="0" applyFont="1" applyFill="1" applyBorder="1" applyAlignment="1">
      <alignment horizontal="right" indent="1"/>
    </xf>
    <xf numFmtId="0" fontId="13" fillId="26" borderId="10" xfId="0" applyFont="1" applyFill="1" applyBorder="1" applyAlignment="1">
      <alignment horizontal="left"/>
    </xf>
    <xf numFmtId="0" fontId="15" fillId="38" borderId="10" xfId="0" applyFont="1" applyFill="1" applyBorder="1" applyAlignment="1">
      <alignment horizontal="center" vertical="center"/>
    </xf>
    <xf numFmtId="0" fontId="15" fillId="26" borderId="30" xfId="7" applyFont="1" applyFill="1" applyBorder="1"/>
    <xf numFmtId="0" fontId="15" fillId="26" borderId="25" xfId="7" applyFont="1" applyFill="1" applyBorder="1" applyAlignment="1">
      <alignment horizontal="left" wrapText="1" indent="1"/>
    </xf>
    <xf numFmtId="0" fontId="15" fillId="37" borderId="25" xfId="7" applyFont="1" applyFill="1" applyBorder="1" applyAlignment="1">
      <alignment horizontal="center"/>
    </xf>
    <xf numFmtId="0" fontId="15" fillId="26" borderId="22" xfId="7" applyFont="1" applyFill="1" applyBorder="1" applyAlignment="1">
      <alignment horizontal="left" wrapText="1" indent="1"/>
    </xf>
    <xf numFmtId="0" fontId="15" fillId="37" borderId="22" xfId="7" applyFont="1" applyFill="1" applyBorder="1" applyAlignment="1">
      <alignment horizontal="center"/>
    </xf>
    <xf numFmtId="168" fontId="13" fillId="29" borderId="22" xfId="4" applyNumberFormat="1" applyFont="1" applyFill="1" applyBorder="1" applyAlignment="1">
      <alignment horizontal="right"/>
    </xf>
    <xf numFmtId="0" fontId="15" fillId="37" borderId="32" xfId="7" applyFont="1" applyFill="1" applyBorder="1" applyAlignment="1">
      <alignment horizontal="center"/>
    </xf>
    <xf numFmtId="168" fontId="13" fillId="29" borderId="32" xfId="4" applyNumberFormat="1" applyFont="1" applyFill="1" applyBorder="1" applyAlignment="1">
      <alignment horizontal="right"/>
    </xf>
    <xf numFmtId="168" fontId="15" fillId="26" borderId="32" xfId="4" applyNumberFormat="1" applyFont="1" applyFill="1" applyBorder="1" applyAlignment="1">
      <alignment horizontal="right"/>
    </xf>
    <xf numFmtId="0" fontId="13" fillId="26" borderId="22" xfId="7" applyFont="1" applyFill="1" applyBorder="1" applyAlignment="1">
      <alignment horizontal="left" wrapText="1" indent="1"/>
    </xf>
    <xf numFmtId="0" fontId="39" fillId="0" borderId="19" xfId="7" applyFont="1" applyFill="1" applyBorder="1" applyAlignment="1">
      <alignment horizontal="right" wrapText="1"/>
    </xf>
    <xf numFmtId="0" fontId="39" fillId="0" borderId="29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horizontal="right" wrapText="1" indent="1"/>
    </xf>
    <xf numFmtId="0" fontId="14" fillId="31" borderId="19" xfId="7" applyFont="1" applyFill="1" applyBorder="1" applyAlignment="1">
      <alignment horizontal="right" vertical="center" wrapText="1"/>
    </xf>
    <xf numFmtId="0" fontId="15" fillId="26" borderId="0" xfId="7" applyFont="1" applyFill="1" applyBorder="1" applyAlignment="1">
      <alignment horizontal="right" vertical="center" indent="1"/>
    </xf>
    <xf numFmtId="0" fontId="15" fillId="26" borderId="23" xfId="7" applyFont="1" applyFill="1" applyBorder="1"/>
    <xf numFmtId="0" fontId="15" fillId="38" borderId="23" xfId="7" applyFont="1" applyFill="1" applyBorder="1" applyAlignment="1">
      <alignment horizontal="center" vertical="center"/>
    </xf>
    <xf numFmtId="168" fontId="15" fillId="26" borderId="33" xfId="7" applyNumberFormat="1" applyFont="1" applyFill="1" applyBorder="1" applyAlignment="1">
      <alignment horizontal="right"/>
    </xf>
    <xf numFmtId="168" fontId="15" fillId="26" borderId="34" xfId="7" applyNumberFormat="1" applyFont="1" applyFill="1" applyBorder="1" applyAlignment="1">
      <alignment horizontal="right"/>
    </xf>
    <xf numFmtId="168" fontId="15" fillId="26" borderId="33" xfId="4" applyNumberFormat="1" applyFont="1" applyFill="1" applyBorder="1" applyAlignment="1">
      <alignment horizontal="right"/>
    </xf>
    <xf numFmtId="168" fontId="15" fillId="26" borderId="35" xfId="7" applyNumberFormat="1" applyFont="1" applyFill="1" applyBorder="1" applyAlignment="1">
      <alignment horizontal="right"/>
    </xf>
    <xf numFmtId="168" fontId="15" fillId="26" borderId="36" xfId="4" applyNumberFormat="1" applyFont="1" applyFill="1" applyBorder="1" applyAlignment="1">
      <alignment horizontal="right"/>
    </xf>
    <xf numFmtId="168" fontId="15" fillId="26" borderId="37" xfId="4" applyNumberFormat="1" applyFont="1" applyFill="1" applyBorder="1" applyAlignment="1">
      <alignment horizontal="right"/>
    </xf>
    <xf numFmtId="168" fontId="15" fillId="26" borderId="38" xfId="4" applyNumberFormat="1" applyFont="1" applyFill="1" applyBorder="1" applyAlignment="1">
      <alignment horizontal="right"/>
    </xf>
    <xf numFmtId="168" fontId="15" fillId="26" borderId="35" xfId="4" applyNumberFormat="1" applyFont="1" applyFill="1" applyBorder="1" applyAlignment="1">
      <alignment horizontal="right"/>
    </xf>
    <xf numFmtId="168" fontId="15" fillId="26" borderId="39" xfId="4" applyNumberFormat="1" applyFont="1" applyFill="1" applyBorder="1" applyAlignment="1">
      <alignment horizontal="right"/>
    </xf>
    <xf numFmtId="168" fontId="13" fillId="26" borderId="33" xfId="4" applyNumberFormat="1" applyFont="1" applyFill="1" applyBorder="1" applyAlignment="1">
      <alignment horizontal="right"/>
    </xf>
    <xf numFmtId="168" fontId="13" fillId="26" borderId="40" xfId="4" applyNumberFormat="1" applyFont="1" applyFill="1" applyBorder="1" applyAlignment="1">
      <alignment horizontal="right"/>
    </xf>
    <xf numFmtId="168" fontId="15" fillId="26" borderId="41" xfId="4" applyNumberFormat="1" applyFont="1" applyFill="1" applyBorder="1" applyAlignment="1">
      <alignment horizontal="right"/>
    </xf>
    <xf numFmtId="168" fontId="15" fillId="26" borderId="35" xfId="4" applyNumberFormat="1" applyFont="1" applyFill="1" applyBorder="1" applyAlignment="1">
      <alignment horizontal="right"/>
    </xf>
    <xf numFmtId="168" fontId="15" fillId="26" borderId="39" xfId="4" applyNumberFormat="1" applyFont="1" applyFill="1" applyBorder="1" applyAlignment="1">
      <alignment horizontal="right"/>
    </xf>
    <xf numFmtId="0" fontId="15" fillId="26" borderId="8" xfId="13" applyFont="1" applyFill="1" applyBorder="1"/>
    <xf numFmtId="0" fontId="15" fillId="36" borderId="8" xfId="0" applyFont="1" applyFill="1" applyBorder="1" applyAlignment="1">
      <alignment horizontal="center" vertical="center"/>
    </xf>
    <xf numFmtId="168" fontId="15" fillId="26" borderId="8" xfId="12" applyNumberFormat="1" applyFont="1" applyFill="1" applyBorder="1" applyAlignment="1">
      <alignment horizontal="right"/>
    </xf>
    <xf numFmtId="0" fontId="15" fillId="38" borderId="9" xfId="7" applyFont="1" applyFill="1" applyBorder="1" applyAlignment="1">
      <alignment horizontal="center" vertical="center"/>
    </xf>
    <xf numFmtId="0" fontId="13" fillId="26" borderId="11" xfId="7" applyFont="1" applyFill="1" applyBorder="1"/>
    <xf numFmtId="168" fontId="15" fillId="26" borderId="8" xfId="7" applyNumberFormat="1" applyFont="1" applyFill="1" applyBorder="1" applyAlignment="1">
      <alignment horizontal="right"/>
    </xf>
    <xf numFmtId="0" fontId="15" fillId="26" borderId="24" xfId="7" applyFont="1" applyFill="1" applyBorder="1"/>
    <xf numFmtId="0" fontId="15" fillId="38" borderId="24" xfId="7" applyFont="1" applyFill="1" applyBorder="1" applyAlignment="1">
      <alignment horizontal="center" vertical="center"/>
    </xf>
    <xf numFmtId="168" fontId="15" fillId="26" borderId="24" xfId="4" applyNumberFormat="1" applyFont="1" applyFill="1" applyBorder="1" applyAlignment="1">
      <alignment horizontal="right"/>
    </xf>
    <xf numFmtId="0" fontId="15" fillId="26" borderId="42" xfId="7" applyFont="1" applyFill="1" applyBorder="1"/>
    <xf numFmtId="0" fontId="15" fillId="38" borderId="42" xfId="7" applyFont="1" applyFill="1" applyBorder="1" applyAlignment="1">
      <alignment horizontal="center" vertical="center"/>
    </xf>
    <xf numFmtId="0" fontId="15" fillId="38" borderId="43" xfId="7" applyFont="1" applyFill="1" applyBorder="1" applyAlignment="1">
      <alignment horizontal="center" vertical="center"/>
    </xf>
    <xf numFmtId="0" fontId="15" fillId="26" borderId="19" xfId="7" applyFont="1" applyFill="1" applyBorder="1" applyAlignment="1">
      <alignment horizontal="right" wrapText="1"/>
    </xf>
    <xf numFmtId="0" fontId="15" fillId="38" borderId="9" xfId="7" applyFont="1" applyFill="1" applyBorder="1" applyAlignment="1">
      <alignment horizontal="center" wrapText="1"/>
    </xf>
    <xf numFmtId="0" fontId="13" fillId="38" borderId="9" xfId="7" applyFont="1" applyFill="1" applyBorder="1" applyAlignment="1">
      <alignment horizontal="center" wrapText="1"/>
    </xf>
    <xf numFmtId="0" fontId="15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wrapText="1"/>
    </xf>
    <xf numFmtId="0" fontId="13" fillId="38" borderId="9" xfId="7" applyFont="1" applyFill="1" applyBorder="1" applyAlignment="1">
      <alignment horizontal="center" vertical="center"/>
    </xf>
    <xf numFmtId="0" fontId="13" fillId="26" borderId="8" xfId="7" applyFont="1" applyFill="1" applyBorder="1" applyAlignment="1">
      <alignment horizontal="center" vertical="center"/>
    </xf>
    <xf numFmtId="0" fontId="15" fillId="26" borderId="0" xfId="7" applyFont="1" applyFill="1" applyBorder="1"/>
    <xf numFmtId="168" fontId="15" fillId="26" borderId="0" xfId="4" applyNumberFormat="1" applyFont="1" applyFill="1" applyBorder="1" applyAlignment="1">
      <alignment horizontal="right"/>
    </xf>
    <xf numFmtId="0" fontId="15" fillId="26" borderId="22" xfId="7" applyFont="1" applyFill="1" applyBorder="1"/>
    <xf numFmtId="0" fontId="15" fillId="38" borderId="22" xfId="7" applyFont="1" applyFill="1" applyBorder="1" applyAlignment="1">
      <alignment horizontal="center" vertical="center"/>
    </xf>
    <xf numFmtId="0" fontId="15" fillId="26" borderId="11" xfId="7" applyFont="1" applyFill="1" applyBorder="1"/>
    <xf numFmtId="0" fontId="15" fillId="38" borderId="11" xfId="7" applyFont="1" applyFill="1" applyBorder="1" applyAlignment="1">
      <alignment horizontal="center" vertical="center"/>
    </xf>
    <xf numFmtId="168" fontId="13" fillId="29" borderId="0" xfId="4" applyNumberFormat="1" applyFont="1" applyFill="1" applyBorder="1" applyAlignment="1">
      <alignment horizontal="right"/>
    </xf>
    <xf numFmtId="0" fontId="14" fillId="31" borderId="19" xfId="7" applyFont="1" applyFill="1" applyBorder="1" applyAlignment="1">
      <alignment horizontal="right" wrapText="1"/>
    </xf>
    <xf numFmtId="168" fontId="13" fillId="29" borderId="11" xfId="4" applyNumberFormat="1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168" fontId="15" fillId="26" borderId="45" xfId="7" applyNumberFormat="1" applyFont="1" applyFill="1" applyBorder="1" applyAlignment="1">
      <alignment horizontal="right"/>
    </xf>
    <xf numFmtId="0" fontId="15" fillId="26" borderId="0" xfId="7" applyFont="1" applyFill="1" applyBorder="1" applyAlignment="1">
      <alignment wrapText="1"/>
    </xf>
    <xf numFmtId="0" fontId="15" fillId="26" borderId="25" xfId="7" applyFont="1" applyFill="1" applyBorder="1" applyAlignment="1">
      <alignment wrapText="1"/>
    </xf>
    <xf numFmtId="0" fontId="15" fillId="26" borderId="22" xfId="7" applyFont="1" applyFill="1" applyBorder="1" applyAlignment="1">
      <alignment wrapText="1"/>
    </xf>
    <xf numFmtId="168" fontId="15" fillId="26" borderId="19" xfId="4" applyNumberFormat="1" applyFont="1" applyFill="1" applyBorder="1" applyAlignment="1">
      <alignment horizontal="right"/>
    </xf>
    <xf numFmtId="0" fontId="15" fillId="26" borderId="10" xfId="7" applyFont="1" applyFill="1" applyBorder="1" applyAlignment="1">
      <alignment horizontal="right" wrapText="1"/>
    </xf>
    <xf numFmtId="0" fontId="15" fillId="26" borderId="19" xfId="7" applyFont="1" applyFill="1" applyBorder="1" applyAlignment="1">
      <alignment wrapText="1"/>
    </xf>
    <xf numFmtId="0" fontId="15" fillId="38" borderId="32" xfId="7" applyFont="1" applyFill="1" applyBorder="1" applyAlignment="1">
      <alignment horizontal="center" vertical="center"/>
    </xf>
    <xf numFmtId="168" fontId="15" fillId="29" borderId="32" xfId="4" applyNumberFormat="1" applyFont="1" applyFill="1" applyBorder="1" applyAlignment="1">
      <alignment horizontal="right"/>
    </xf>
    <xf numFmtId="0" fontId="15" fillId="26" borderId="8" xfId="7" applyFont="1" applyFill="1" applyBorder="1" applyAlignment="1">
      <alignment wrapText="1"/>
    </xf>
    <xf numFmtId="168" fontId="15" fillId="29" borderId="8" xfId="4" applyNumberFormat="1" applyFont="1" applyFill="1" applyBorder="1" applyAlignment="1">
      <alignment horizontal="right"/>
    </xf>
    <xf numFmtId="168" fontId="15" fillId="29" borderId="0" xfId="4" applyNumberFormat="1" applyFont="1" applyFill="1" applyBorder="1" applyAlignment="1">
      <alignment horizontal="right"/>
    </xf>
    <xf numFmtId="168" fontId="15" fillId="29" borderId="19" xfId="4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wrapText="1"/>
    </xf>
    <xf numFmtId="0" fontId="15" fillId="26" borderId="23" xfId="7" applyFont="1" applyFill="1" applyBorder="1" applyAlignment="1">
      <alignment wrapText="1"/>
    </xf>
    <xf numFmtId="0" fontId="42" fillId="33" borderId="16" xfId="8" applyFont="1" applyFill="1" applyBorder="1" applyAlignment="1">
      <alignment horizontal="center" vertical="center"/>
    </xf>
    <xf numFmtId="0" fontId="15" fillId="26" borderId="9" xfId="7" applyFont="1" applyFill="1" applyBorder="1" applyAlignment="1">
      <alignment horizontal="center" vertical="center"/>
    </xf>
    <xf numFmtId="0" fontId="15" fillId="39" borderId="23" xfId="7" applyFont="1" applyFill="1" applyBorder="1" applyAlignment="1">
      <alignment horizontal="center"/>
    </xf>
    <xf numFmtId="168" fontId="37" fillId="39" borderId="8" xfId="7" applyNumberFormat="1" applyFont="1" applyFill="1" applyBorder="1"/>
    <xf numFmtId="0" fontId="39" fillId="26" borderId="0" xfId="7" applyFont="1" applyFill="1"/>
    <xf numFmtId="0" fontId="39" fillId="26" borderId="19" xfId="7" applyFont="1" applyFill="1" applyBorder="1" applyAlignment="1">
      <alignment wrapText="1"/>
    </xf>
    <xf numFmtId="0" fontId="58" fillId="0" borderId="0" xfId="7" applyFill="1" applyBorder="1"/>
    <xf numFmtId="0" fontId="37" fillId="0" borderId="0" xfId="7" applyFont="1" applyFill="1" applyBorder="1" applyAlignment="1">
      <alignment wrapText="1"/>
    </xf>
    <xf numFmtId="0" fontId="37" fillId="0" borderId="0" xfId="7" applyFont="1" applyFill="1" applyBorder="1"/>
    <xf numFmtId="168" fontId="15" fillId="26" borderId="21" xfId="52" applyNumberFormat="1" applyFont="1" applyFill="1" applyBorder="1" applyAlignment="1">
      <alignment horizontal="right"/>
    </xf>
    <xf numFmtId="168" fontId="13" fillId="26" borderId="46" xfId="52" applyNumberFormat="1" applyFont="1" applyFill="1" applyBorder="1" applyAlignment="1">
      <alignment horizontal="right"/>
    </xf>
    <xf numFmtId="168" fontId="15" fillId="26" borderId="35" xfId="52" applyNumberFormat="1" applyFont="1" applyFill="1" applyBorder="1" applyAlignment="1">
      <alignment horizontal="right"/>
    </xf>
    <xf numFmtId="168" fontId="15" fillId="26" borderId="25" xfId="52" applyNumberFormat="1" applyFont="1" applyFill="1" applyBorder="1" applyAlignment="1">
      <alignment horizontal="right"/>
    </xf>
    <xf numFmtId="168" fontId="37" fillId="26" borderId="32" xfId="7" applyNumberFormat="1" applyFont="1" applyFill="1" applyBorder="1" applyAlignment="1">
      <alignment horizontal="right"/>
    </xf>
    <xf numFmtId="168" fontId="13" fillId="26" borderId="19" xfId="52" applyNumberFormat="1" applyFont="1" applyFill="1" applyBorder="1" applyAlignment="1">
      <alignment horizontal="right"/>
    </xf>
    <xf numFmtId="168" fontId="37" fillId="26" borderId="21" xfId="7" applyNumberFormat="1" applyFont="1" applyFill="1" applyBorder="1" applyAlignment="1">
      <alignment horizontal="right"/>
    </xf>
    <xf numFmtId="0" fontId="13" fillId="26" borderId="46" xfId="7" applyFont="1" applyFill="1" applyBorder="1" applyAlignment="1">
      <alignment horizontal="left" wrapText="1"/>
    </xf>
    <xf numFmtId="0" fontId="37" fillId="26" borderId="0" xfId="7" applyFont="1" applyFill="1" applyAlignment="1">
      <alignment horizontal="right"/>
    </xf>
    <xf numFmtId="168" fontId="37" fillId="39" borderId="8" xfId="7" applyNumberFormat="1" applyFont="1" applyFill="1" applyBorder="1" applyAlignment="1">
      <alignment horizontal="right"/>
    </xf>
    <xf numFmtId="0" fontId="12" fillId="26" borderId="0" xfId="7" applyFont="1" applyFill="1" applyAlignment="1">
      <alignment horizontal="left" vertical="top" wrapText="1"/>
    </xf>
    <xf numFmtId="0" fontId="15" fillId="26" borderId="24" xfId="7" applyFont="1" applyFill="1" applyBorder="1" applyAlignment="1">
      <alignment wrapText="1"/>
    </xf>
    <xf numFmtId="0" fontId="15" fillId="37" borderId="24" xfId="7" applyFont="1" applyFill="1" applyBorder="1" applyAlignment="1">
      <alignment horizontal="center"/>
    </xf>
    <xf numFmtId="0" fontId="37" fillId="26" borderId="32" xfId="7" applyFont="1" applyFill="1" applyBorder="1"/>
    <xf numFmtId="0" fontId="15" fillId="37" borderId="0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0" fontId="39" fillId="26" borderId="0" xfId="7" applyFont="1" applyFill="1" applyAlignment="1">
      <alignment horizontal="left" vertical="top" wrapText="1"/>
    </xf>
    <xf numFmtId="168" fontId="15" fillId="26" borderId="44" xfId="7" applyNumberFormat="1" applyFont="1" applyFill="1" applyBorder="1" applyAlignment="1">
      <alignment horizontal="right"/>
    </xf>
    <xf numFmtId="0" fontId="15" fillId="26" borderId="30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vertical="top" wrapText="1"/>
    </xf>
    <xf numFmtId="0" fontId="37" fillId="26" borderId="0" xfId="0" applyFont="1" applyFill="1" applyAlignment="1">
      <alignment wrapText="1"/>
    </xf>
    <xf numFmtId="168" fontId="13" fillId="29" borderId="47" xfId="7" applyNumberFormat="1" applyFont="1" applyFill="1" applyBorder="1" applyAlignment="1">
      <alignment horizontal="right"/>
    </xf>
    <xf numFmtId="168" fontId="15" fillId="29" borderId="47" xfId="4" applyNumberFormat="1" applyFont="1" applyFill="1" applyBorder="1" applyAlignment="1">
      <alignment horizontal="right"/>
    </xf>
    <xf numFmtId="168" fontId="15" fillId="29" borderId="48" xfId="4" applyNumberFormat="1" applyFont="1" applyFill="1" applyBorder="1" applyAlignment="1">
      <alignment horizontal="right"/>
    </xf>
    <xf numFmtId="168" fontId="13" fillId="29" borderId="49" xfId="4" applyNumberFormat="1" applyFont="1" applyFill="1" applyBorder="1" applyAlignment="1">
      <alignment horizontal="right"/>
    </xf>
    <xf numFmtId="0" fontId="13" fillId="0" borderId="0" xfId="38" applyFont="1" applyFill="1" applyBorder="1" applyAlignment="1">
      <alignment vertical="center" wrapText="1"/>
    </xf>
    <xf numFmtId="0" fontId="15" fillId="26" borderId="21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168" fontId="13" fillId="26" borderId="46" xfId="52" applyNumberFormat="1" applyFont="1" applyFill="1" applyBorder="1" applyAlignment="1">
      <alignment horizontal="left"/>
    </xf>
    <xf numFmtId="0" fontId="13" fillId="26" borderId="30" xfId="7" applyFont="1" applyFill="1" applyBorder="1" applyAlignment="1">
      <alignment horizontal="center" wrapText="1"/>
    </xf>
    <xf numFmtId="0" fontId="15" fillId="32" borderId="30" xfId="7" applyFont="1" applyFill="1" applyBorder="1" applyAlignment="1">
      <alignment horizontal="center" vertical="center"/>
    </xf>
    <xf numFmtId="0" fontId="15" fillId="32" borderId="30" xfId="7" applyFont="1" applyFill="1" applyBorder="1" applyAlignment="1">
      <alignment horizontal="right" vertical="center" indent="1"/>
    </xf>
    <xf numFmtId="0" fontId="15" fillId="32" borderId="8" xfId="7" applyFont="1" applyFill="1" applyBorder="1" applyAlignment="1">
      <alignment horizontal="center" vertical="center"/>
    </xf>
    <xf numFmtId="0" fontId="15" fillId="32" borderId="0" xfId="7" applyFont="1" applyFill="1" applyBorder="1" applyAlignment="1">
      <alignment horizontal="center" vertical="center"/>
    </xf>
    <xf numFmtId="0" fontId="15" fillId="32" borderId="21" xfId="7" applyFont="1" applyFill="1" applyBorder="1" applyAlignment="1">
      <alignment horizontal="center" vertical="center"/>
    </xf>
    <xf numFmtId="0" fontId="15" fillId="32" borderId="19" xfId="7" applyFont="1" applyFill="1" applyBorder="1" applyAlignment="1">
      <alignment horizontal="center" vertical="center"/>
    </xf>
    <xf numFmtId="0" fontId="13" fillId="26" borderId="30" xfId="7" applyFont="1" applyFill="1" applyBorder="1" applyAlignment="1">
      <alignment horizontal="center" wrapText="1"/>
    </xf>
    <xf numFmtId="168" fontId="13" fillId="26" borderId="46" xfId="52" applyNumberFormat="1" applyFont="1" applyFill="1" applyBorder="1" applyAlignment="1">
      <alignment horizontal="left"/>
    </xf>
    <xf numFmtId="0" fontId="15" fillId="26" borderId="21" xfId="7" applyFont="1" applyFill="1" applyBorder="1" applyAlignment="1">
      <alignment horizontal="left" wrapText="1" indent="1"/>
    </xf>
    <xf numFmtId="49" fontId="15" fillId="26" borderId="32" xfId="7" applyNumberFormat="1" applyFont="1" applyFill="1" applyBorder="1" applyAlignment="1">
      <alignment horizontal="left" wrapText="1" indent="1"/>
    </xf>
    <xf numFmtId="49" fontId="37" fillId="26" borderId="32" xfId="7" applyNumberFormat="1" applyFont="1" applyFill="1" applyBorder="1" applyAlignment="1">
      <alignment horizontal="left"/>
    </xf>
    <xf numFmtId="49" fontId="15" fillId="26" borderId="21" xfId="7" applyNumberFormat="1" applyFont="1" applyFill="1" applyBorder="1" applyAlignment="1">
      <alignment horizontal="left" wrapText="1" indent="1"/>
    </xf>
    <xf numFmtId="49" fontId="15" fillId="26" borderId="21" xfId="52" applyNumberFormat="1" applyFont="1" applyFill="1" applyBorder="1" applyAlignment="1">
      <alignment horizontal="left"/>
    </xf>
    <xf numFmtId="0" fontId="47" fillId="26" borderId="19" xfId="7" applyFont="1" applyFill="1" applyBorder="1" applyAlignment="1">
      <alignment horizontal="left" wrapText="1"/>
    </xf>
    <xf numFmtId="0" fontId="49" fillId="26" borderId="0" xfId="7" applyFont="1" applyFill="1" applyAlignment="1"/>
    <xf numFmtId="168" fontId="50" fillId="26" borderId="19" xfId="7" applyNumberFormat="1" applyFont="1" applyFill="1" applyBorder="1" applyAlignment="1">
      <alignment horizontal="right"/>
    </xf>
    <xf numFmtId="0" fontId="58" fillId="26" borderId="0" xfId="7" applyFill="1" applyBorder="1"/>
    <xf numFmtId="0" fontId="15" fillId="26" borderId="25" xfId="7" applyFont="1" applyFill="1" applyBorder="1" applyAlignment="1">
      <alignment horizontal="left" indent="1"/>
    </xf>
    <xf numFmtId="0" fontId="15" fillId="26" borderId="0" xfId="7" applyFont="1" applyFill="1" applyBorder="1" applyAlignment="1">
      <alignment horizontal="left" indent="1"/>
    </xf>
    <xf numFmtId="0" fontId="15" fillId="26" borderId="21" xfId="7" applyFont="1" applyFill="1" applyBorder="1" applyAlignment="1">
      <alignment horizontal="left" indent="1"/>
    </xf>
    <xf numFmtId="49" fontId="15" fillId="26" borderId="32" xfId="7" applyNumberFormat="1" applyFont="1" applyFill="1" applyBorder="1" applyAlignment="1">
      <alignment horizontal="left"/>
    </xf>
    <xf numFmtId="168" fontId="15" fillId="26" borderId="32" xfId="7" applyNumberFormat="1" applyFont="1" applyFill="1" applyBorder="1" applyAlignment="1">
      <alignment horizontal="right"/>
    </xf>
    <xf numFmtId="0" fontId="52" fillId="26" borderId="0" xfId="7" applyFont="1" applyFill="1" applyAlignment="1">
      <alignment horizontal="left" indent="1"/>
    </xf>
    <xf numFmtId="168" fontId="15" fillId="41" borderId="21" xfId="52" applyNumberFormat="1" applyFont="1" applyFill="1" applyBorder="1" applyAlignment="1" applyProtection="1">
      <alignment horizontal="right"/>
      <protection locked="0"/>
    </xf>
    <xf numFmtId="168" fontId="13" fillId="41" borderId="46" xfId="52" applyNumberFormat="1" applyFont="1" applyFill="1" applyBorder="1" applyAlignment="1" applyProtection="1">
      <alignment horizontal="right"/>
      <protection locked="0"/>
    </xf>
    <xf numFmtId="168" fontId="15" fillId="41" borderId="61" xfId="52" applyNumberFormat="1" applyFont="1" applyFill="1" applyBorder="1" applyAlignment="1" applyProtection="1">
      <alignment horizontal="right"/>
      <protection locked="0"/>
    </xf>
    <xf numFmtId="168" fontId="15" fillId="41" borderId="23" xfId="52" applyNumberFormat="1" applyFont="1" applyFill="1" applyBorder="1" applyAlignment="1" applyProtection="1">
      <alignment horizontal="right"/>
      <protection locked="0"/>
    </xf>
    <xf numFmtId="0" fontId="37" fillId="26" borderId="0" xfId="7" applyFont="1" applyFill="1" applyProtection="1"/>
    <xf numFmtId="0" fontId="37" fillId="0" borderId="51" xfId="7" applyFont="1" applyBorder="1" applyProtection="1"/>
    <xf numFmtId="0" fontId="0" fillId="26" borderId="53" xfId="7" applyFont="1" applyFill="1" applyBorder="1" applyProtection="1"/>
    <xf numFmtId="0" fontId="44" fillId="26" borderId="54" xfId="0" applyFont="1" applyFill="1" applyBorder="1" applyAlignment="1" applyProtection="1">
      <alignment horizontal="center"/>
    </xf>
    <xf numFmtId="0" fontId="37" fillId="26" borderId="0" xfId="7" applyFont="1" applyFill="1" applyBorder="1" applyProtection="1"/>
    <xf numFmtId="0" fontId="0" fillId="26" borderId="0" xfId="7" applyFont="1" applyFill="1" applyBorder="1" applyProtection="1"/>
    <xf numFmtId="0" fontId="0" fillId="26" borderId="0" xfId="7" applyNumberFormat="1" applyFont="1" applyFill="1" applyBorder="1" applyAlignment="1" applyProtection="1">
      <alignment horizontal="center" vertical="center"/>
    </xf>
    <xf numFmtId="0" fontId="0" fillId="26" borderId="0" xfId="12" applyNumberFormat="1" applyFont="1" applyFill="1" applyBorder="1" applyAlignment="1" applyProtection="1">
      <alignment horizontal="right" indent="1"/>
    </xf>
    <xf numFmtId="0" fontId="0" fillId="26" borderId="55" xfId="7" applyFont="1" applyFill="1" applyBorder="1" applyProtection="1"/>
    <xf numFmtId="0" fontId="45" fillId="26" borderId="54" xfId="0" applyFont="1" applyFill="1" applyBorder="1" applyAlignment="1" applyProtection="1">
      <alignment horizontal="center"/>
    </xf>
    <xf numFmtId="0" fontId="46" fillId="26" borderId="54" xfId="0" applyFont="1" applyFill="1" applyBorder="1" applyAlignment="1" applyProtection="1">
      <alignment horizontal="center"/>
    </xf>
    <xf numFmtId="0" fontId="53" fillId="40" borderId="0" xfId="7" applyFont="1" applyFill="1" applyBorder="1" applyAlignment="1" applyProtection="1">
      <alignment vertical="center" wrapText="1"/>
    </xf>
    <xf numFmtId="0" fontId="37" fillId="26" borderId="54" xfId="7" applyFont="1" applyFill="1" applyBorder="1" applyProtection="1"/>
    <xf numFmtId="0" fontId="37" fillId="42" borderId="0" xfId="0" applyFont="1" applyFill="1" applyBorder="1" applyAlignment="1" applyProtection="1">
      <alignment horizontal="center" wrapText="1"/>
    </xf>
    <xf numFmtId="0" fontId="37" fillId="26" borderId="55" xfId="7" applyFont="1" applyFill="1" applyBorder="1" applyProtection="1"/>
    <xf numFmtId="168" fontId="15" fillId="41" borderId="32" xfId="7" applyNumberFormat="1" applyFont="1" applyFill="1" applyBorder="1" applyAlignment="1" applyProtection="1">
      <alignment horizontal="right"/>
    </xf>
    <xf numFmtId="0" fontId="37" fillId="26" borderId="56" xfId="7" applyFont="1" applyFill="1" applyBorder="1" applyProtection="1"/>
    <xf numFmtId="0" fontId="58" fillId="26" borderId="56" xfId="7" applyFill="1" applyBorder="1" applyAlignment="1" applyProtection="1">
      <alignment horizontal="center" vertical="center"/>
    </xf>
    <xf numFmtId="171" fontId="37" fillId="26" borderId="60" xfId="7" applyNumberFormat="1" applyFont="1" applyFill="1" applyBorder="1" applyAlignment="1" applyProtection="1">
      <alignment horizontal="right"/>
    </xf>
    <xf numFmtId="0" fontId="37" fillId="26" borderId="57" xfId="7" applyFont="1" applyFill="1" applyBorder="1" applyProtection="1"/>
    <xf numFmtId="0" fontId="37" fillId="26" borderId="58" xfId="7" applyFont="1" applyFill="1" applyBorder="1" applyProtection="1"/>
    <xf numFmtId="0" fontId="37" fillId="26" borderId="59" xfId="7" applyFont="1" applyFill="1" applyBorder="1" applyProtection="1"/>
    <xf numFmtId="0" fontId="37" fillId="0" borderId="0" xfId="7" applyFont="1" applyFill="1" applyBorder="1" applyProtection="1"/>
    <xf numFmtId="0" fontId="58" fillId="0" borderId="0" xfId="7" applyProtection="1"/>
    <xf numFmtId="0" fontId="58" fillId="0" borderId="0" xfId="7" applyFill="1" applyBorder="1" applyProtection="1"/>
    <xf numFmtId="170" fontId="4" fillId="26" borderId="0" xfId="4" applyNumberFormat="1" applyFont="1" applyFill="1"/>
    <xf numFmtId="0" fontId="4" fillId="0" borderId="0" xfId="0" applyFont="1"/>
    <xf numFmtId="0" fontId="4" fillId="43" borderId="0" xfId="0" applyFont="1" applyFill="1"/>
    <xf numFmtId="0" fontId="4" fillId="43" borderId="0" xfId="0" applyFont="1" applyFill="1" applyAlignment="1">
      <alignment horizontal="center" vertical="center" wrapText="1"/>
    </xf>
    <xf numFmtId="0" fontId="4" fillId="26" borderId="0" xfId="0" applyFont="1" applyFill="1"/>
    <xf numFmtId="0" fontId="56" fillId="43" borderId="0" xfId="0" applyFont="1" applyFill="1"/>
    <xf numFmtId="0" fontId="56" fillId="43" borderId="0" xfId="0" applyFont="1" applyFill="1" applyAlignment="1">
      <alignment horizontal="center"/>
    </xf>
    <xf numFmtId="0" fontId="54" fillId="26" borderId="0" xfId="7" applyFont="1" applyFill="1" applyAlignment="1">
      <alignment horizontal="center" vertical="center"/>
    </xf>
    <xf numFmtId="0" fontId="55" fillId="26" borderId="12" xfId="7" applyFont="1" applyFill="1" applyBorder="1" applyAlignment="1">
      <alignment horizontal="center"/>
    </xf>
    <xf numFmtId="0" fontId="9" fillId="26" borderId="13" xfId="9" applyFont="1" applyFill="1" applyBorder="1" applyAlignment="1">
      <alignment horizontal="center"/>
    </xf>
    <xf numFmtId="0" fontId="54" fillId="26" borderId="15" xfId="7" applyFont="1" applyFill="1" applyBorder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5" fillId="44" borderId="14" xfId="7" applyFont="1" applyFill="1" applyBorder="1" applyAlignment="1">
      <alignment horizontal="left" indent="1"/>
    </xf>
    <xf numFmtId="0" fontId="5" fillId="44" borderId="13" xfId="7" applyFont="1" applyFill="1" applyBorder="1" applyAlignment="1">
      <alignment horizontal="center"/>
    </xf>
    <xf numFmtId="0" fontId="9" fillId="44" borderId="13" xfId="9" applyFont="1" applyFill="1" applyBorder="1" applyAlignment="1">
      <alignment horizontal="center"/>
    </xf>
    <xf numFmtId="0" fontId="15" fillId="26" borderId="0" xfId="0" applyFont="1" applyFill="1"/>
    <xf numFmtId="0" fontId="51" fillId="26" borderId="0" xfId="7" applyFont="1" applyFill="1" applyAlignment="1">
      <alignment horizontal="left" vertical="top"/>
    </xf>
    <xf numFmtId="0" fontId="15" fillId="0" borderId="0" xfId="0" applyFont="1"/>
    <xf numFmtId="168" fontId="37" fillId="26" borderId="0" xfId="0" applyNumberFormat="1" applyFont="1" applyFill="1"/>
    <xf numFmtId="168" fontId="13" fillId="29" borderId="11" xfId="7" applyNumberFormat="1" applyFont="1" applyFill="1" applyBorder="1" applyAlignment="1">
      <alignment horizontal="right"/>
    </xf>
    <xf numFmtId="0" fontId="15" fillId="26" borderId="9" xfId="7" applyFont="1" applyFill="1" applyBorder="1" applyAlignment="1">
      <alignment horizontal="right" vertical="center"/>
    </xf>
    <xf numFmtId="168" fontId="15" fillId="26" borderId="50" xfId="7" applyNumberFormat="1" applyFont="1" applyFill="1" applyBorder="1" applyAlignment="1">
      <alignment horizontal="right"/>
    </xf>
    <xf numFmtId="0" fontId="15" fillId="26" borderId="8" xfId="7" applyFont="1" applyFill="1" applyBorder="1"/>
    <xf numFmtId="0" fontId="15" fillId="26" borderId="19" xfId="7" applyFont="1" applyFill="1" applyBorder="1" applyAlignment="1">
      <alignment horizontal="right" vertical="center" wrapText="1" indent="1"/>
    </xf>
    <xf numFmtId="0" fontId="15" fillId="26" borderId="10" xfId="7" applyFont="1" applyFill="1" applyBorder="1" applyAlignment="1">
      <alignment horizontal="right" vertical="center" wrapText="1"/>
    </xf>
    <xf numFmtId="0" fontId="14" fillId="31" borderId="8" xfId="7" applyFont="1" applyFill="1" applyBorder="1" applyAlignment="1">
      <alignment wrapText="1"/>
    </xf>
    <xf numFmtId="0" fontId="14" fillId="31" borderId="10" xfId="7" applyFont="1" applyFill="1" applyBorder="1" applyAlignment="1">
      <alignment horizontal="right" vertical="center" wrapText="1"/>
    </xf>
    <xf numFmtId="0" fontId="13" fillId="26" borderId="19" xfId="7" applyFont="1" applyFill="1" applyBorder="1" applyAlignment="1">
      <alignment horizontal="right" vertical="center" wrapText="1" indent="1"/>
    </xf>
    <xf numFmtId="0" fontId="13" fillId="26" borderId="19" xfId="7" applyFont="1" applyFill="1" applyBorder="1" applyAlignment="1">
      <alignment horizontal="left" vertical="top" wrapText="1"/>
    </xf>
    <xf numFmtId="0" fontId="7" fillId="27" borderId="0" xfId="7" applyFont="1" applyFill="1" applyAlignment="1">
      <alignment horizontal="center" vertical="center"/>
    </xf>
    <xf numFmtId="0" fontId="13" fillId="26" borderId="11" xfId="7" applyFont="1" applyFill="1" applyBorder="1" applyAlignment="1">
      <alignment horizontal="center" wrapText="1"/>
    </xf>
    <xf numFmtId="0" fontId="57" fillId="0" borderId="9" xfId="7" applyFont="1" applyFill="1" applyBorder="1" applyAlignment="1">
      <alignment horizontal="left" wrapText="1"/>
    </xf>
    <xf numFmtId="0" fontId="41" fillId="26" borderId="9" xfId="7" applyFont="1" applyFill="1" applyBorder="1" applyAlignment="1">
      <alignment horizontal="left"/>
    </xf>
    <xf numFmtId="0" fontId="13" fillId="26" borderId="11" xfId="7" applyFont="1" applyFill="1" applyBorder="1" applyAlignment="1">
      <alignment horizontal="right"/>
    </xf>
    <xf numFmtId="0" fontId="13" fillId="26" borderId="10" xfId="7" applyFont="1" applyFill="1" applyBorder="1" applyAlignment="1">
      <alignment horizontal="right" wrapText="1"/>
    </xf>
    <xf numFmtId="0" fontId="57" fillId="26" borderId="9" xfId="7" applyFont="1" applyFill="1" applyBorder="1" applyAlignment="1">
      <alignment horizontal="left"/>
    </xf>
    <xf numFmtId="0" fontId="13" fillId="26" borderId="8" xfId="7" applyFont="1" applyFill="1" applyBorder="1" applyAlignment="1">
      <alignment horizontal="center" wrapText="1"/>
    </xf>
    <xf numFmtId="0" fontId="13" fillId="26" borderId="8" xfId="7" applyFont="1" applyFill="1" applyBorder="1" applyAlignment="1">
      <alignment horizontal="center" vertical="center" wrapText="1"/>
    </xf>
    <xf numFmtId="0" fontId="14" fillId="31" borderId="0" xfId="7" applyFont="1" applyFill="1" applyBorder="1" applyAlignment="1">
      <alignment horizontal="center" vertical="center" wrapText="1"/>
    </xf>
    <xf numFmtId="0" fontId="14" fillId="31" borderId="19" xfId="7" applyFont="1" applyFill="1" applyBorder="1" applyAlignment="1">
      <alignment horizontal="center" vertical="center" wrapText="1"/>
    </xf>
    <xf numFmtId="0" fontId="39" fillId="26" borderId="0" xfId="7" applyFont="1" applyFill="1" applyBorder="1" applyAlignment="1">
      <alignment horizontal="center" vertical="center" wrapText="1"/>
    </xf>
    <xf numFmtId="0" fontId="39" fillId="26" borderId="19" xfId="7" applyFont="1" applyFill="1" applyBorder="1" applyAlignment="1">
      <alignment horizontal="center" vertical="center" wrapText="1"/>
    </xf>
    <xf numFmtId="0" fontId="13" fillId="26" borderId="0" xfId="7" applyFont="1" applyFill="1" applyAlignment="1">
      <alignment horizontal="left" wrapText="1"/>
    </xf>
    <xf numFmtId="0" fontId="13" fillId="26" borderId="0" xfId="7" applyFont="1" applyFill="1" applyBorder="1" applyAlignment="1">
      <alignment horizontal="center" wrapText="1"/>
    </xf>
    <xf numFmtId="0" fontId="12" fillId="26" borderId="0" xfId="7" applyFont="1" applyFill="1" applyAlignment="1">
      <alignment horizontal="left" wrapText="1"/>
    </xf>
    <xf numFmtId="0" fontId="51" fillId="26" borderId="0" xfId="7" applyFont="1" applyFill="1" applyAlignment="1">
      <alignment horizontal="left" wrapText="1"/>
    </xf>
    <xf numFmtId="0" fontId="43" fillId="40" borderId="52" xfId="0" applyFont="1" applyFill="1" applyBorder="1" applyAlignment="1" applyProtection="1">
      <alignment horizontal="center" vertical="center"/>
    </xf>
    <xf numFmtId="0" fontId="15" fillId="26" borderId="21" xfId="7" applyFont="1" applyFill="1" applyBorder="1" applyAlignment="1">
      <alignment horizontal="left" wrapText="1" indent="1"/>
    </xf>
    <xf numFmtId="0" fontId="15" fillId="26" borderId="46" xfId="7" applyFont="1" applyFill="1" applyBorder="1" applyAlignment="1">
      <alignment horizontal="left" wrapText="1" indent="1"/>
    </xf>
    <xf numFmtId="0" fontId="12" fillId="26" borderId="0" xfId="7" applyFont="1" applyFill="1" applyAlignment="1">
      <alignment horizontal="left" vertical="top" wrapText="1"/>
    </xf>
    <xf numFmtId="0" fontId="13" fillId="26" borderId="21" xfId="7" applyFont="1" applyFill="1" applyBorder="1" applyAlignment="1">
      <alignment horizontal="left" wrapText="1"/>
    </xf>
    <xf numFmtId="0" fontId="13" fillId="26" borderId="25" xfId="7" applyFont="1" applyFill="1" applyBorder="1" applyAlignment="1">
      <alignment horizontal="left" wrapText="1"/>
    </xf>
    <xf numFmtId="0" fontId="13" fillId="26" borderId="29" xfId="0" applyFont="1" applyFill="1" applyBorder="1" applyAlignment="1">
      <alignment horizontal="right"/>
    </xf>
    <xf numFmtId="0" fontId="51" fillId="26" borderId="0" xfId="0" applyFont="1" applyFill="1" applyAlignment="1">
      <alignment horizontal="left" vertical="top" indent="1"/>
    </xf>
    <xf numFmtId="0" fontId="6" fillId="26" borderId="0" xfId="7" applyFont="1" applyFill="1" applyAlignment="1" applyProtection="1">
      <alignment horizontal="right" vertical="center"/>
      <protection locked="0"/>
    </xf>
  </cellXfs>
  <cellStyles count="58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_S.02.01_1_FR" xfId="53" xr:uid="{00000000-0005-0000-0000-000035000000}"/>
    <cellStyle name="Comma_S.25.03" xfId="52" xr:uid="{00000000-0005-0000-0000-000034000000}"/>
    <cellStyle name="Currency" xfId="2" xr:uid="{00000000-0005-0000-0000-000002000000}"/>
    <cellStyle name="Currency [0]" xfId="3" xr:uid="{00000000-0005-0000-0000-000003000000}"/>
    <cellStyle name="Currency_S.02.01_1_FR" xfId="54" xr:uid="{00000000-0005-0000-0000-000036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7" xr:uid="{00000000-0005-0000-0000-000039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5" xr:uid="{00000000-0005-0000-0000-000037000000}"/>
    <cellStyle name="Normal 3" xfId="11" xr:uid="{00000000-0005-0000-0000-00000B000000}"/>
    <cellStyle name="Normal 3 2" xfId="13" xr:uid="{00000000-0005-0000-0000-00000D000000}"/>
    <cellStyle name="Normal 3_S.02.01_1_FR" xfId="56" xr:uid="{00000000-0005-0000-0000-000038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6"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 val="0"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361950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57325" cy="428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42846</xdr:colOff>
      <xdr:row>1</xdr:row>
      <xdr:rowOff>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0253" r="12500" b="9808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2</xdr:col>
      <xdr:colOff>590550</xdr:colOff>
      <xdr:row>7</xdr:row>
      <xdr:rowOff>123825</xdr:rowOff>
    </xdr:from>
    <xdr:ext cx="4524375" cy="4638675"/>
    <xdr:sp macro="" textlink="" fLocksText="0">
      <xdr:nvSpPr>
        <xdr:cNvPr id="3" name="Rectangle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SpPr/>
      </xdr:nvSpPr>
      <xdr:spPr>
        <a:xfrm>
          <a:off x="1362075" y="1552575"/>
          <a:ext cx="4524375" cy="4638675"/>
        </a:xfrm>
        <a:prstGeom prst="rect">
          <a:avLst/>
        </a:prstGeom>
        <a:solidFill>
          <a:srgbClr val="FFC000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400" b="1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In</a:t>
          </a:r>
          <a:r>
            <a:rPr lang="en-US" sz="4400" b="1" spc="0" baseline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</a:rPr>
            <a:t> SCFR Appendix, reference to SCOR Group SCR IM figures. this table is not used</a:t>
          </a:r>
          <a:endParaRPr lang="en-US" sz="4400" b="1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5</xdr:col>
      <xdr:colOff>376221</xdr:colOff>
      <xdr:row>1</xdr:row>
      <xdr:rowOff>51276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10253" r="12500" b="9808"/>
        <a:stretch>
          <a:fillRect/>
        </a:stretch>
      </xdr:blipFill>
      <xdr:spPr>
        <a:xfrm>
          <a:off x="771525" y="0"/>
          <a:ext cx="5743575" cy="200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F0"/>
  </sheetPr>
  <dimension ref="A1:H24"/>
  <sheetViews>
    <sheetView workbookViewId="0">
      <selection activeCell="F19" sqref="F19"/>
    </sheetView>
  </sheetViews>
  <sheetFormatPr defaultColWidth="11.44140625" defaultRowHeight="10" x14ac:dyDescent="0.2"/>
  <cols>
    <col min="1" max="1" width="11.44140625" style="3" customWidth="1"/>
    <col min="2" max="2" width="22.6640625" style="3" customWidth="1"/>
    <col min="3" max="3" width="5.77734375" style="3" customWidth="1"/>
    <col min="4" max="4" width="3.44140625" style="3" customWidth="1"/>
    <col min="5" max="5" width="14.109375" style="3" customWidth="1"/>
    <col min="6" max="7" width="19.6640625" style="3" customWidth="1"/>
    <col min="8" max="8" width="17.109375" style="3" customWidth="1"/>
    <col min="9" max="16384" width="11.44140625" style="3"/>
  </cols>
  <sheetData>
    <row r="1" spans="1:8" ht="10.5" x14ac:dyDescent="0.25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ht="10.5" x14ac:dyDescent="0.25">
      <c r="A2" s="4" t="s">
        <v>6</v>
      </c>
      <c r="B2" s="3" t="s">
        <v>7</v>
      </c>
      <c r="C2" s="3" t="s">
        <v>8</v>
      </c>
      <c r="E2" s="5" t="s">
        <v>382</v>
      </c>
      <c r="F2" s="6">
        <v>1</v>
      </c>
      <c r="G2" s="7" t="e">
        <f>VLOOKUP(MAIN!#REF!,_tabCoef,2,0)</f>
        <v>#REF!</v>
      </c>
      <c r="H2" s="3" t="s">
        <v>9</v>
      </c>
    </row>
    <row r="3" spans="1:8" ht="10.5" x14ac:dyDescent="0.25">
      <c r="A3" s="4" t="s">
        <v>10</v>
      </c>
      <c r="B3" s="3" t="s">
        <v>11</v>
      </c>
      <c r="C3" s="3" t="s">
        <v>12</v>
      </c>
      <c r="E3" s="5" t="s">
        <v>613</v>
      </c>
      <c r="F3" s="6">
        <v>1000</v>
      </c>
      <c r="G3" s="6"/>
      <c r="H3" s="19" t="s">
        <v>625</v>
      </c>
    </row>
    <row r="4" spans="1:8" ht="10.5" x14ac:dyDescent="0.25">
      <c r="A4" s="4" t="s">
        <v>13</v>
      </c>
      <c r="B4" s="3" t="s">
        <v>14</v>
      </c>
      <c r="C4" s="3" t="s">
        <v>15</v>
      </c>
      <c r="E4" s="5" t="s">
        <v>612</v>
      </c>
      <c r="F4" s="6">
        <v>1000000</v>
      </c>
      <c r="G4" s="6"/>
      <c r="H4" s="19" t="s">
        <v>626</v>
      </c>
    </row>
    <row r="5" spans="1:8" ht="10.5" x14ac:dyDescent="0.25">
      <c r="A5" s="4" t="s">
        <v>16</v>
      </c>
      <c r="B5" s="3" t="s">
        <v>17</v>
      </c>
      <c r="C5" s="3" t="s">
        <v>18</v>
      </c>
      <c r="E5" s="6"/>
      <c r="F5" s="6"/>
      <c r="G5" s="6"/>
    </row>
    <row r="6" spans="1:8" ht="10.5" x14ac:dyDescent="0.25">
      <c r="A6" s="4" t="s">
        <v>19</v>
      </c>
      <c r="B6" s="3" t="s">
        <v>20</v>
      </c>
      <c r="C6" s="3" t="s">
        <v>21</v>
      </c>
      <c r="E6" s="1" t="s">
        <v>22</v>
      </c>
      <c r="F6" s="2" t="s">
        <v>23</v>
      </c>
      <c r="G6" s="2" t="s">
        <v>24</v>
      </c>
      <c r="H6" s="2" t="s">
        <v>25</v>
      </c>
    </row>
    <row r="7" spans="1:8" ht="10.5" x14ac:dyDescent="0.25">
      <c r="A7" s="4" t="s">
        <v>26</v>
      </c>
      <c r="B7" s="3" t="s">
        <v>27</v>
      </c>
      <c r="C7" s="3" t="s">
        <v>28</v>
      </c>
      <c r="E7" s="5" t="s">
        <v>29</v>
      </c>
      <c r="F7" s="6" t="s">
        <v>30</v>
      </c>
      <c r="G7" s="6" t="e">
        <f>VLOOKUP(_period,$E$7:$F$11,2,0)</f>
        <v>#REF!</v>
      </c>
      <c r="H7" s="3" t="e">
        <f>MID(_asatdate,6,100)</f>
        <v>#REF!</v>
      </c>
    </row>
    <row r="8" spans="1:8" ht="10.5" x14ac:dyDescent="0.25">
      <c r="E8" s="5" t="s">
        <v>31</v>
      </c>
      <c r="F8" s="6" t="s">
        <v>32</v>
      </c>
      <c r="G8" s="6"/>
    </row>
    <row r="9" spans="1:8" ht="10.5" x14ac:dyDescent="0.25">
      <c r="E9" s="5" t="s">
        <v>33</v>
      </c>
      <c r="F9" s="6" t="s">
        <v>34</v>
      </c>
      <c r="G9" s="6"/>
    </row>
    <row r="10" spans="1:8" ht="10.5" x14ac:dyDescent="0.25">
      <c r="E10" s="5" t="s">
        <v>35</v>
      </c>
      <c r="F10" s="6" t="s">
        <v>36</v>
      </c>
      <c r="G10" s="6"/>
    </row>
    <row r="11" spans="1:8" ht="10.5" x14ac:dyDescent="0.25">
      <c r="E11" s="5" t="s">
        <v>627</v>
      </c>
      <c r="F11" s="6" t="s">
        <v>628</v>
      </c>
      <c r="G11" s="6"/>
    </row>
    <row r="13" spans="1:8" ht="10.5" x14ac:dyDescent="0.25">
      <c r="E13" s="1" t="s">
        <v>22</v>
      </c>
      <c r="F13" s="2" t="s">
        <v>23</v>
      </c>
      <c r="G13" s="2" t="s">
        <v>24</v>
      </c>
      <c r="H13" s="2" t="s">
        <v>25</v>
      </c>
    </row>
    <row r="14" spans="1:8" ht="10.5" x14ac:dyDescent="0.25">
      <c r="E14" s="5" t="s">
        <v>29</v>
      </c>
      <c r="F14" s="6" t="s">
        <v>37</v>
      </c>
      <c r="G14" s="6" t="e">
        <f>VLOOKUP(_period,$E$14:$F$18,2,0)</f>
        <v>#REF!</v>
      </c>
      <c r="H14" s="3" t="e">
        <f>MID(_asatdateFR,3,100)</f>
        <v>#REF!</v>
      </c>
    </row>
    <row r="15" spans="1:8" ht="10.5" x14ac:dyDescent="0.25">
      <c r="E15" s="5" t="s">
        <v>31</v>
      </c>
      <c r="F15" s="6" t="s">
        <v>38</v>
      </c>
      <c r="G15" s="6"/>
    </row>
    <row r="16" spans="1:8" ht="10.5" x14ac:dyDescent="0.25">
      <c r="E16" s="5" t="s">
        <v>33</v>
      </c>
      <c r="F16" s="6" t="s">
        <v>39</v>
      </c>
      <c r="G16" s="6"/>
    </row>
    <row r="17" spans="5:7" ht="10.5" x14ac:dyDescent="0.25">
      <c r="E17" s="5" t="s">
        <v>35</v>
      </c>
      <c r="F17" s="6" t="s">
        <v>40</v>
      </c>
      <c r="G17" s="6"/>
    </row>
    <row r="18" spans="5:7" ht="10.5" x14ac:dyDescent="0.25">
      <c r="E18" s="5" t="s">
        <v>627</v>
      </c>
      <c r="F18" s="6" t="s">
        <v>629</v>
      </c>
      <c r="G18" s="6"/>
    </row>
    <row r="20" spans="5:7" ht="10.5" x14ac:dyDescent="0.25">
      <c r="G20" s="2" t="s">
        <v>41</v>
      </c>
    </row>
    <row r="21" spans="5:7" ht="10.5" x14ac:dyDescent="0.25">
      <c r="G21" s="5" t="s">
        <v>371</v>
      </c>
    </row>
    <row r="23" spans="5:7" ht="10.5" x14ac:dyDescent="0.25">
      <c r="G23" s="2" t="s">
        <v>42</v>
      </c>
    </row>
    <row r="24" spans="5:7" ht="10.5" x14ac:dyDescent="0.25">
      <c r="G24" s="5" t="e">
        <f>VLOOKUP(_multiplier,E2:$H$4,4,0)</f>
        <v>#REF!</v>
      </c>
    </row>
  </sheetData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8" tint="0.79985961485641044"/>
  </sheetPr>
  <dimension ref="A1:H25"/>
  <sheetViews>
    <sheetView zoomScale="106" zoomScaleNormal="106" workbookViewId="0"/>
  </sheetViews>
  <sheetFormatPr defaultColWidth="9.33203125" defaultRowHeight="10" x14ac:dyDescent="0.2"/>
  <cols>
    <col min="1" max="1" width="11.44140625" style="113" customWidth="1"/>
    <col min="2" max="2" width="2.33203125" style="113" customWidth="1"/>
    <col min="3" max="3" width="56.77734375" style="196" customWidth="1"/>
    <col min="4" max="4" width="6.21875" style="196" bestFit="1" customWidth="1"/>
    <col min="5" max="6" width="13.44140625" style="196" customWidth="1"/>
    <col min="7" max="7" width="13.44140625" style="196" hidden="1" customWidth="1"/>
    <col min="8" max="8" width="7.6640625" style="113" customWidth="1"/>
    <col min="9" max="16384" width="9.33203125" style="113"/>
  </cols>
  <sheetData>
    <row r="1" spans="1:8" ht="17.25" customHeight="1" thickBot="1" x14ac:dyDescent="0.25">
      <c r="A1" s="112" t="s">
        <v>52</v>
      </c>
    </row>
    <row r="2" spans="1:8" ht="13.5" customHeight="1" x14ac:dyDescent="0.2">
      <c r="C2" s="22" t="s">
        <v>638</v>
      </c>
      <c r="D2" s="121"/>
      <c r="E2" s="121"/>
      <c r="F2" s="121"/>
      <c r="G2" s="121"/>
      <c r="H2" s="104"/>
    </row>
    <row r="3" spans="1:8" x14ac:dyDescent="0.2">
      <c r="C3" s="121"/>
      <c r="D3" s="121"/>
      <c r="E3" s="121"/>
      <c r="F3" s="121"/>
      <c r="G3" s="121"/>
      <c r="H3" s="104"/>
    </row>
    <row r="4" spans="1:8" ht="10.5" x14ac:dyDescent="0.25">
      <c r="C4" s="107"/>
      <c r="D4" s="108"/>
      <c r="E4" s="121"/>
      <c r="F4" s="121"/>
      <c r="G4" s="121"/>
      <c r="H4" s="104"/>
    </row>
    <row r="5" spans="1:8" ht="45" customHeight="1" thickBot="1" x14ac:dyDescent="0.3">
      <c r="C5" s="105" t="s">
        <v>632</v>
      </c>
      <c r="D5" s="105"/>
      <c r="E5" s="273" t="s">
        <v>459</v>
      </c>
      <c r="F5" s="273" t="s">
        <v>464</v>
      </c>
      <c r="G5" s="26" t="s">
        <v>187</v>
      </c>
      <c r="H5" s="104"/>
    </row>
    <row r="6" spans="1:8" x14ac:dyDescent="0.2">
      <c r="C6" s="214"/>
      <c r="D6" s="174"/>
      <c r="E6" s="175" t="s">
        <v>285</v>
      </c>
      <c r="F6" s="175" t="s">
        <v>262</v>
      </c>
      <c r="G6" s="175"/>
      <c r="H6" s="104"/>
    </row>
    <row r="7" spans="1:8" ht="10.5" x14ac:dyDescent="0.25">
      <c r="C7" s="183" t="s">
        <v>354</v>
      </c>
      <c r="D7" s="184" t="s">
        <v>199</v>
      </c>
      <c r="E7" s="274"/>
      <c r="F7" s="274"/>
      <c r="G7" s="320"/>
      <c r="H7" s="104"/>
    </row>
    <row r="8" spans="1:8" ht="33.75" customHeight="1" x14ac:dyDescent="0.25">
      <c r="C8" s="275" t="s">
        <v>460</v>
      </c>
      <c r="D8" s="192" t="s">
        <v>200</v>
      </c>
      <c r="E8" s="265">
        <v>0</v>
      </c>
      <c r="F8" s="265">
        <v>0</v>
      </c>
      <c r="G8" s="194">
        <v>0</v>
      </c>
      <c r="H8" s="104"/>
    </row>
    <row r="9" spans="1:8" ht="21.75" customHeight="1" x14ac:dyDescent="0.25">
      <c r="C9" s="134" t="s">
        <v>472</v>
      </c>
      <c r="D9" s="184"/>
      <c r="E9" s="274"/>
      <c r="F9" s="274"/>
      <c r="G9" s="320"/>
      <c r="H9" s="104"/>
    </row>
    <row r="10" spans="1:8" ht="10.5" x14ac:dyDescent="0.25">
      <c r="C10" s="183" t="s">
        <v>356</v>
      </c>
      <c r="D10" s="184"/>
      <c r="E10" s="274"/>
      <c r="F10" s="274"/>
      <c r="G10" s="320"/>
      <c r="H10" s="104"/>
    </row>
    <row r="11" spans="1:8" ht="10.5" x14ac:dyDescent="0.25">
      <c r="C11" s="183" t="s">
        <v>462</v>
      </c>
      <c r="D11" s="184" t="s">
        <v>55</v>
      </c>
      <c r="E11" s="161">
        <v>2893968</v>
      </c>
      <c r="F11" s="161">
        <v>3441610</v>
      </c>
      <c r="G11" s="194">
        <v>6335578</v>
      </c>
      <c r="H11" s="104"/>
    </row>
    <row r="12" spans="1:8" ht="22.5" customHeight="1" x14ac:dyDescent="0.25">
      <c r="C12" s="276" t="s">
        <v>463</v>
      </c>
      <c r="D12" s="177" t="s">
        <v>65</v>
      </c>
      <c r="E12" s="178">
        <v>-1357139</v>
      </c>
      <c r="F12" s="178">
        <v>59530</v>
      </c>
      <c r="G12" s="139">
        <v>-1297609</v>
      </c>
      <c r="H12" s="104"/>
    </row>
    <row r="13" spans="1:8" ht="22.5" customHeight="1" x14ac:dyDescent="0.25">
      <c r="C13" s="277" t="s">
        <v>366</v>
      </c>
      <c r="D13" s="267" t="s">
        <v>67</v>
      </c>
      <c r="E13" s="208">
        <v>4251107</v>
      </c>
      <c r="F13" s="208">
        <v>3382080</v>
      </c>
      <c r="G13" s="139">
        <v>7633187</v>
      </c>
      <c r="H13" s="104"/>
    </row>
    <row r="14" spans="1:8" ht="10.5" x14ac:dyDescent="0.25">
      <c r="C14" s="190" t="s">
        <v>367</v>
      </c>
      <c r="D14" s="192" t="s">
        <v>69</v>
      </c>
      <c r="E14" s="265">
        <v>534333</v>
      </c>
      <c r="F14" s="265">
        <v>250354</v>
      </c>
      <c r="G14" s="194">
        <v>784687</v>
      </c>
      <c r="H14" s="104"/>
    </row>
    <row r="15" spans="1:8" ht="10.5" x14ac:dyDescent="0.25">
      <c r="C15" s="183" t="s">
        <v>473</v>
      </c>
      <c r="D15" s="184"/>
      <c r="E15" s="274"/>
      <c r="F15" s="274"/>
      <c r="G15" s="320"/>
      <c r="H15" s="104"/>
    </row>
    <row r="16" spans="1:8" ht="10.5" x14ac:dyDescent="0.25">
      <c r="C16" s="346" t="s">
        <v>354</v>
      </c>
      <c r="D16" s="177" t="s">
        <v>71</v>
      </c>
      <c r="E16" s="178">
        <v>0</v>
      </c>
      <c r="F16" s="178">
        <v>0</v>
      </c>
      <c r="G16" s="188">
        <v>0</v>
      </c>
      <c r="H16" s="104"/>
    </row>
    <row r="17" spans="3:8" ht="10.5" x14ac:dyDescent="0.25">
      <c r="C17" s="337" t="s">
        <v>361</v>
      </c>
      <c r="D17" s="180" t="s">
        <v>73</v>
      </c>
      <c r="E17" s="144">
        <v>0</v>
      </c>
      <c r="F17" s="144">
        <v>0</v>
      </c>
      <c r="G17" s="143">
        <v>0</v>
      </c>
      <c r="H17" s="104"/>
    </row>
    <row r="18" spans="3:8" ht="10.5" x14ac:dyDescent="0.25">
      <c r="C18" s="337" t="s">
        <v>367</v>
      </c>
      <c r="D18" s="180" t="s">
        <v>75</v>
      </c>
      <c r="E18" s="144">
        <v>0</v>
      </c>
      <c r="F18" s="144">
        <v>0</v>
      </c>
      <c r="G18" s="143">
        <v>0</v>
      </c>
      <c r="H18" s="104"/>
    </row>
    <row r="19" spans="3:8" ht="11" thickBot="1" x14ac:dyDescent="0.3">
      <c r="C19" s="25" t="s">
        <v>346</v>
      </c>
      <c r="D19" s="185" t="s">
        <v>87</v>
      </c>
      <c r="E19" s="278">
        <v>3428301</v>
      </c>
      <c r="F19" s="278">
        <v>3691964</v>
      </c>
      <c r="G19" s="195">
        <v>7120265</v>
      </c>
      <c r="H19" s="104"/>
    </row>
    <row r="20" spans="3:8" ht="27.75" customHeight="1" x14ac:dyDescent="0.2">
      <c r="C20" s="412" t="s">
        <v>615</v>
      </c>
      <c r="D20" s="412"/>
      <c r="E20" s="412"/>
      <c r="F20" s="412"/>
      <c r="G20" s="412"/>
      <c r="H20" s="104"/>
    </row>
    <row r="21" spans="3:8" x14ac:dyDescent="0.2">
      <c r="H21" s="104"/>
    </row>
    <row r="22" spans="3:8" x14ac:dyDescent="0.2">
      <c r="H22" s="104"/>
    </row>
    <row r="23" spans="3:8" x14ac:dyDescent="0.2">
      <c r="H23" s="104"/>
    </row>
    <row r="24" spans="3:8" x14ac:dyDescent="0.2">
      <c r="H24" s="104"/>
    </row>
    <row r="25" spans="3:8" ht="10.5" thickBot="1" x14ac:dyDescent="0.25">
      <c r="H25" s="104"/>
    </row>
  </sheetData>
  <mergeCells count="1">
    <mergeCell ref="C20:G20"/>
  </mergeCells>
  <hyperlinks>
    <hyperlink ref="A1" location="MAIN!A4" display="MAIN" xr:uid="{00000000-0004-0000-11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>
    <tabColor theme="8" tint="0.79985961485641044"/>
  </sheetPr>
  <dimension ref="A1:O33"/>
  <sheetViews>
    <sheetView workbookViewId="0"/>
  </sheetViews>
  <sheetFormatPr defaultColWidth="9.33203125" defaultRowHeight="10" x14ac:dyDescent="0.2"/>
  <cols>
    <col min="1" max="1" width="11.44140625" style="113" customWidth="1"/>
    <col min="2" max="2" width="54" style="196" customWidth="1"/>
    <col min="3" max="3" width="6.21875" style="196" bestFit="1" customWidth="1"/>
    <col min="4" max="4" width="8.44140625" style="196" bestFit="1" customWidth="1"/>
    <col min="5" max="5" width="9.44140625" style="196" customWidth="1"/>
    <col min="6" max="6" width="12.6640625" style="196" customWidth="1"/>
    <col min="7" max="7" width="12" style="196" customWidth="1"/>
    <col min="8" max="8" width="9.77734375" style="196" hidden="1" customWidth="1"/>
    <col min="9" max="9" width="13.6640625" style="196" customWidth="1"/>
    <col min="10" max="10" width="16.109375" style="196" customWidth="1"/>
    <col min="11" max="11" width="9.33203125" style="196" customWidth="1"/>
    <col min="12" max="12" width="10" style="196" customWidth="1"/>
    <col min="13" max="13" width="9.77734375" style="196" hidden="1" customWidth="1"/>
    <col min="14" max="14" width="10.6640625" style="196" hidden="1" customWidth="1"/>
    <col min="15" max="15" width="12.6640625" style="196" customWidth="1"/>
    <col min="16" max="16" width="3.77734375" style="113" customWidth="1"/>
    <col min="17" max="16384" width="9.33203125" style="113"/>
  </cols>
  <sheetData>
    <row r="1" spans="1:15" ht="16.5" customHeight="1" thickBot="1" x14ac:dyDescent="0.25">
      <c r="A1" s="112" t="s">
        <v>52</v>
      </c>
    </row>
    <row r="2" spans="1:15" x14ac:dyDescent="0.2">
      <c r="B2" s="22" t="s">
        <v>637</v>
      </c>
      <c r="C2" s="121"/>
      <c r="D2" s="121"/>
      <c r="E2" s="121"/>
      <c r="F2" s="121"/>
      <c r="G2" s="121"/>
      <c r="H2" s="121"/>
      <c r="I2" s="121"/>
      <c r="J2" s="121"/>
      <c r="M2" s="121"/>
      <c r="N2" s="121"/>
      <c r="O2" s="121"/>
    </row>
    <row r="3" spans="1:15" x14ac:dyDescent="0.2">
      <c r="B3" s="121"/>
      <c r="C3" s="121"/>
      <c r="D3" s="121"/>
      <c r="E3" s="121"/>
      <c r="F3" s="121"/>
      <c r="G3" s="121"/>
      <c r="H3" s="121"/>
      <c r="I3" s="121"/>
      <c r="J3" s="121"/>
      <c r="M3" s="121"/>
      <c r="N3" s="121"/>
      <c r="O3" s="121"/>
    </row>
    <row r="4" spans="1:15" ht="11.25" customHeight="1" x14ac:dyDescent="0.25">
      <c r="B4" s="107"/>
      <c r="C4" s="108"/>
      <c r="D4" s="417" t="s">
        <v>347</v>
      </c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</row>
    <row r="5" spans="1:15" ht="37.5" customHeight="1" thickBot="1" x14ac:dyDescent="0.3">
      <c r="B5" s="105" t="s">
        <v>632</v>
      </c>
      <c r="C5" s="105"/>
      <c r="D5" s="279" t="s">
        <v>306</v>
      </c>
      <c r="E5" s="279" t="s">
        <v>362</v>
      </c>
      <c r="F5" s="279" t="s">
        <v>232</v>
      </c>
      <c r="G5" s="279" t="s">
        <v>233</v>
      </c>
      <c r="H5" s="279" t="s">
        <v>307</v>
      </c>
      <c r="I5" s="279" t="s">
        <v>234</v>
      </c>
      <c r="J5" s="279" t="s">
        <v>235</v>
      </c>
      <c r="K5" s="279" t="s">
        <v>308</v>
      </c>
      <c r="L5" s="279" t="s">
        <v>236</v>
      </c>
      <c r="M5" s="279" t="s">
        <v>309</v>
      </c>
      <c r="N5" s="279" t="s">
        <v>310</v>
      </c>
      <c r="O5" s="279" t="s">
        <v>311</v>
      </c>
    </row>
    <row r="6" spans="1:15" ht="10.5" x14ac:dyDescent="0.25">
      <c r="B6" s="173"/>
      <c r="C6" s="329"/>
      <c r="D6" s="330" t="s">
        <v>193</v>
      </c>
      <c r="E6" s="330" t="s">
        <v>194</v>
      </c>
      <c r="F6" s="330" t="s">
        <v>195</v>
      </c>
      <c r="G6" s="330" t="s">
        <v>196</v>
      </c>
      <c r="H6" s="330" t="s">
        <v>225</v>
      </c>
      <c r="I6" s="330" t="s">
        <v>238</v>
      </c>
      <c r="J6" s="330" t="s">
        <v>239</v>
      </c>
      <c r="K6" s="330" t="s">
        <v>240</v>
      </c>
      <c r="L6" s="330" t="s">
        <v>285</v>
      </c>
      <c r="M6" s="330" t="s">
        <v>286</v>
      </c>
      <c r="N6" s="330" t="s">
        <v>241</v>
      </c>
      <c r="O6" s="330" t="s">
        <v>258</v>
      </c>
    </row>
    <row r="7" spans="1:15" ht="10.5" x14ac:dyDescent="0.25">
      <c r="B7" s="183" t="s">
        <v>354</v>
      </c>
      <c r="C7" s="331" t="s">
        <v>199</v>
      </c>
      <c r="D7" s="161">
        <v>0</v>
      </c>
      <c r="E7" s="161">
        <v>0</v>
      </c>
      <c r="F7" s="161">
        <v>0</v>
      </c>
      <c r="G7" s="161">
        <v>0</v>
      </c>
      <c r="H7" s="161">
        <v>0</v>
      </c>
      <c r="I7" s="161">
        <v>0</v>
      </c>
      <c r="J7" s="161">
        <v>0</v>
      </c>
      <c r="K7" s="161">
        <v>0</v>
      </c>
      <c r="L7" s="161">
        <v>0</v>
      </c>
      <c r="M7" s="222">
        <v>0</v>
      </c>
      <c r="N7" s="222">
        <v>0</v>
      </c>
      <c r="O7" s="222">
        <v>0</v>
      </c>
    </row>
    <row r="8" spans="1:15" ht="30" x14ac:dyDescent="0.2">
      <c r="B8" s="275" t="s">
        <v>474</v>
      </c>
      <c r="C8" s="332" t="s">
        <v>59</v>
      </c>
      <c r="D8" s="265">
        <v>0</v>
      </c>
      <c r="E8" s="265">
        <v>0</v>
      </c>
      <c r="F8" s="265">
        <v>0</v>
      </c>
      <c r="G8" s="265">
        <v>0</v>
      </c>
      <c r="H8" s="265">
        <v>0</v>
      </c>
      <c r="I8" s="265">
        <v>0</v>
      </c>
      <c r="J8" s="265">
        <v>0</v>
      </c>
      <c r="K8" s="265">
        <v>0</v>
      </c>
      <c r="L8" s="265">
        <v>0</v>
      </c>
      <c r="M8" s="161">
        <v>0</v>
      </c>
      <c r="N8" s="161">
        <v>0</v>
      </c>
      <c r="O8" s="161">
        <v>0</v>
      </c>
    </row>
    <row r="9" spans="1:15" ht="10.5" x14ac:dyDescent="0.25">
      <c r="B9" s="183" t="s">
        <v>355</v>
      </c>
      <c r="C9" s="3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</row>
    <row r="10" spans="1:15" ht="10.5" x14ac:dyDescent="0.25">
      <c r="B10" s="183" t="s">
        <v>356</v>
      </c>
      <c r="C10" s="3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</row>
    <row r="11" spans="1:15" x14ac:dyDescent="0.2">
      <c r="B11" s="264" t="s">
        <v>357</v>
      </c>
      <c r="C11" s="332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</row>
    <row r="12" spans="1:15" x14ac:dyDescent="0.2">
      <c r="B12" s="179" t="s">
        <v>358</v>
      </c>
      <c r="C12" s="333" t="s">
        <v>61</v>
      </c>
      <c r="D12" s="144">
        <v>0</v>
      </c>
      <c r="E12" s="144">
        <v>-2165</v>
      </c>
      <c r="F12" s="144">
        <v>21</v>
      </c>
      <c r="G12" s="144">
        <v>19797</v>
      </c>
      <c r="H12" s="144">
        <v>0</v>
      </c>
      <c r="I12" s="144">
        <v>-24158</v>
      </c>
      <c r="J12" s="144">
        <v>-216484</v>
      </c>
      <c r="K12" s="144">
        <v>-68757</v>
      </c>
      <c r="L12" s="144">
        <v>-89362</v>
      </c>
      <c r="M12" s="144">
        <v>0</v>
      </c>
      <c r="N12" s="144">
        <v>0</v>
      </c>
      <c r="O12" s="144">
        <v>-2553</v>
      </c>
    </row>
    <row r="13" spans="1:15" ht="21.75" customHeight="1" x14ac:dyDescent="0.2">
      <c r="B13" s="145" t="s">
        <v>359</v>
      </c>
      <c r="C13" s="333" t="s">
        <v>76</v>
      </c>
      <c r="D13" s="144">
        <v>0</v>
      </c>
      <c r="E13" s="144">
        <v>-3798</v>
      </c>
      <c r="F13" s="144">
        <v>-68</v>
      </c>
      <c r="G13" s="144">
        <v>7197</v>
      </c>
      <c r="H13" s="144">
        <v>0</v>
      </c>
      <c r="I13" s="144">
        <v>-24359</v>
      </c>
      <c r="J13" s="144">
        <v>-146392</v>
      </c>
      <c r="K13" s="144">
        <v>-16596</v>
      </c>
      <c r="L13" s="144">
        <v>-44857</v>
      </c>
      <c r="M13" s="144">
        <v>0</v>
      </c>
      <c r="N13" s="144">
        <v>0</v>
      </c>
      <c r="O13" s="144">
        <v>-1220</v>
      </c>
    </row>
    <row r="14" spans="1:15" x14ac:dyDescent="0.2">
      <c r="B14" s="264" t="s">
        <v>475</v>
      </c>
      <c r="C14" s="332" t="s">
        <v>77</v>
      </c>
      <c r="D14" s="265">
        <v>0</v>
      </c>
      <c r="E14" s="265">
        <v>1633</v>
      </c>
      <c r="F14" s="265">
        <v>89</v>
      </c>
      <c r="G14" s="265">
        <v>12600</v>
      </c>
      <c r="H14" s="265">
        <v>0</v>
      </c>
      <c r="I14" s="265">
        <v>201</v>
      </c>
      <c r="J14" s="265">
        <v>-70092</v>
      </c>
      <c r="K14" s="265">
        <v>-52161</v>
      </c>
      <c r="L14" s="265">
        <v>-44505</v>
      </c>
      <c r="M14" s="265">
        <v>0</v>
      </c>
      <c r="N14" s="265">
        <v>0</v>
      </c>
      <c r="O14" s="265">
        <v>-1333</v>
      </c>
    </row>
    <row r="15" spans="1:15" ht="10.5" x14ac:dyDescent="0.25">
      <c r="B15" s="183" t="s">
        <v>360</v>
      </c>
      <c r="C15" s="3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</row>
    <row r="16" spans="1:15" x14ac:dyDescent="0.2">
      <c r="B16" s="264" t="s">
        <v>358</v>
      </c>
      <c r="C16" s="332" t="s">
        <v>79</v>
      </c>
      <c r="D16" s="265">
        <v>0</v>
      </c>
      <c r="E16" s="265">
        <v>26448</v>
      </c>
      <c r="F16" s="265">
        <v>6192</v>
      </c>
      <c r="G16" s="265">
        <v>326426</v>
      </c>
      <c r="H16" s="265">
        <v>0</v>
      </c>
      <c r="I16" s="265">
        <v>425116</v>
      </c>
      <c r="J16" s="265">
        <v>1561249</v>
      </c>
      <c r="K16" s="265">
        <v>843392</v>
      </c>
      <c r="L16" s="265">
        <v>399832</v>
      </c>
      <c r="M16" s="265">
        <v>0</v>
      </c>
      <c r="N16" s="265">
        <v>0</v>
      </c>
      <c r="O16" s="265">
        <v>46322</v>
      </c>
    </row>
    <row r="17" spans="2:15" ht="21" customHeight="1" x14ac:dyDescent="0.2">
      <c r="B17" s="145" t="s">
        <v>359</v>
      </c>
      <c r="C17" s="333" t="s">
        <v>95</v>
      </c>
      <c r="D17" s="144">
        <v>0</v>
      </c>
      <c r="E17" s="144">
        <v>12926</v>
      </c>
      <c r="F17" s="144">
        <v>2997</v>
      </c>
      <c r="G17" s="144">
        <v>146825</v>
      </c>
      <c r="H17" s="144">
        <v>0</v>
      </c>
      <c r="I17" s="144">
        <v>216077</v>
      </c>
      <c r="J17" s="144">
        <v>673218</v>
      </c>
      <c r="K17" s="144">
        <v>104905</v>
      </c>
      <c r="L17" s="144">
        <v>183846</v>
      </c>
      <c r="M17" s="144">
        <v>0</v>
      </c>
      <c r="N17" s="144">
        <v>0</v>
      </c>
      <c r="O17" s="144">
        <v>4942</v>
      </c>
    </row>
    <row r="18" spans="2:15" x14ac:dyDescent="0.2">
      <c r="B18" s="319" t="s">
        <v>499</v>
      </c>
      <c r="C18" s="332" t="s">
        <v>97</v>
      </c>
      <c r="D18" s="265">
        <v>0</v>
      </c>
      <c r="E18" s="265">
        <v>13522</v>
      </c>
      <c r="F18" s="265">
        <v>3195</v>
      </c>
      <c r="G18" s="265">
        <v>179601</v>
      </c>
      <c r="H18" s="265">
        <v>0</v>
      </c>
      <c r="I18" s="265">
        <v>209039</v>
      </c>
      <c r="J18" s="265">
        <v>888031</v>
      </c>
      <c r="K18" s="265">
        <v>738487</v>
      </c>
      <c r="L18" s="265">
        <v>215986</v>
      </c>
      <c r="M18" s="265">
        <v>0</v>
      </c>
      <c r="N18" s="265">
        <v>0</v>
      </c>
      <c r="O18" s="265">
        <v>41380</v>
      </c>
    </row>
    <row r="19" spans="2:15" ht="10.5" x14ac:dyDescent="0.25">
      <c r="B19" s="183" t="s">
        <v>476</v>
      </c>
      <c r="C19" s="331" t="s">
        <v>99</v>
      </c>
      <c r="D19" s="161">
        <v>0</v>
      </c>
      <c r="E19" s="161">
        <v>24283</v>
      </c>
      <c r="F19" s="161">
        <v>6213</v>
      </c>
      <c r="G19" s="161">
        <v>346223</v>
      </c>
      <c r="H19" s="161">
        <v>0</v>
      </c>
      <c r="I19" s="161">
        <v>400958</v>
      </c>
      <c r="J19" s="161">
        <v>1344765</v>
      </c>
      <c r="K19" s="161">
        <v>774635</v>
      </c>
      <c r="L19" s="161">
        <v>310470</v>
      </c>
      <c r="M19" s="161">
        <v>0</v>
      </c>
      <c r="N19" s="161">
        <v>0</v>
      </c>
      <c r="O19" s="161">
        <v>43769</v>
      </c>
    </row>
    <row r="20" spans="2:15" ht="10.5" x14ac:dyDescent="0.25">
      <c r="B20" s="183" t="s">
        <v>477</v>
      </c>
      <c r="C20" s="331" t="s">
        <v>101</v>
      </c>
      <c r="D20" s="161">
        <v>0</v>
      </c>
      <c r="E20" s="161">
        <v>15155</v>
      </c>
      <c r="F20" s="161">
        <v>3284</v>
      </c>
      <c r="G20" s="161">
        <v>192201</v>
      </c>
      <c r="H20" s="161">
        <v>0</v>
      </c>
      <c r="I20" s="161">
        <v>209240</v>
      </c>
      <c r="J20" s="161">
        <v>817939</v>
      </c>
      <c r="K20" s="161">
        <v>686326</v>
      </c>
      <c r="L20" s="161">
        <v>171481</v>
      </c>
      <c r="M20" s="161">
        <v>0</v>
      </c>
      <c r="N20" s="161">
        <v>0</v>
      </c>
      <c r="O20" s="161">
        <v>40047</v>
      </c>
    </row>
    <row r="21" spans="2:15" ht="10.5" x14ac:dyDescent="0.25">
      <c r="B21" s="183" t="s">
        <v>136</v>
      </c>
      <c r="C21" s="331" t="s">
        <v>102</v>
      </c>
      <c r="D21" s="161">
        <v>0</v>
      </c>
      <c r="E21" s="161">
        <v>217</v>
      </c>
      <c r="F21" s="161">
        <v>45</v>
      </c>
      <c r="G21" s="161">
        <v>3356</v>
      </c>
      <c r="H21" s="161">
        <v>0</v>
      </c>
      <c r="I21" s="161">
        <v>4188</v>
      </c>
      <c r="J21" s="161">
        <v>13631</v>
      </c>
      <c r="K21" s="161">
        <v>13948</v>
      </c>
      <c r="L21" s="161">
        <v>4513</v>
      </c>
      <c r="M21" s="161">
        <v>0</v>
      </c>
      <c r="N21" s="161">
        <v>0</v>
      </c>
      <c r="O21" s="161">
        <v>712</v>
      </c>
    </row>
    <row r="22" spans="2:15" ht="10.5" x14ac:dyDescent="0.25">
      <c r="B22" s="183" t="s">
        <v>473</v>
      </c>
      <c r="C22" s="3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</row>
    <row r="23" spans="2:15" x14ac:dyDescent="0.2">
      <c r="B23" s="347" t="s">
        <v>354</v>
      </c>
      <c r="C23" s="332" t="s">
        <v>103</v>
      </c>
      <c r="D23" s="265">
        <v>0</v>
      </c>
      <c r="E23" s="265">
        <v>0</v>
      </c>
      <c r="F23" s="265">
        <v>0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5">
        <v>0</v>
      </c>
      <c r="M23" s="265">
        <v>0</v>
      </c>
      <c r="N23" s="265">
        <v>0</v>
      </c>
      <c r="O23" s="265">
        <v>0</v>
      </c>
    </row>
    <row r="24" spans="2:15" x14ac:dyDescent="0.2">
      <c r="B24" s="348" t="s">
        <v>361</v>
      </c>
      <c r="C24" s="333" t="s">
        <v>104</v>
      </c>
      <c r="D24" s="144">
        <v>0</v>
      </c>
      <c r="E24" s="144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</row>
    <row r="25" spans="2:15" x14ac:dyDescent="0.2">
      <c r="B25" s="347" t="s">
        <v>136</v>
      </c>
      <c r="C25" s="332" t="s">
        <v>106</v>
      </c>
      <c r="D25" s="265">
        <v>0</v>
      </c>
      <c r="E25" s="265">
        <v>0</v>
      </c>
      <c r="F25" s="265">
        <v>0</v>
      </c>
      <c r="G25" s="265">
        <v>0</v>
      </c>
      <c r="H25" s="265">
        <v>0</v>
      </c>
      <c r="I25" s="265">
        <v>0</v>
      </c>
      <c r="J25" s="265">
        <v>0</v>
      </c>
      <c r="K25" s="265">
        <v>0</v>
      </c>
      <c r="L25" s="265">
        <v>0</v>
      </c>
      <c r="M25" s="265">
        <v>0</v>
      </c>
      <c r="N25" s="265">
        <v>0</v>
      </c>
      <c r="O25" s="265">
        <v>0</v>
      </c>
    </row>
    <row r="26" spans="2:15" ht="10.5" x14ac:dyDescent="0.25">
      <c r="B26" s="183" t="s">
        <v>346</v>
      </c>
      <c r="C26" s="3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</row>
    <row r="27" spans="2:15" x14ac:dyDescent="0.2">
      <c r="B27" s="264" t="s">
        <v>346</v>
      </c>
      <c r="C27" s="332" t="s">
        <v>108</v>
      </c>
      <c r="D27" s="265">
        <v>0</v>
      </c>
      <c r="E27" s="265">
        <v>24500</v>
      </c>
      <c r="F27" s="265">
        <v>6258</v>
      </c>
      <c r="G27" s="265">
        <v>349579</v>
      </c>
      <c r="H27" s="265">
        <v>0</v>
      </c>
      <c r="I27" s="265">
        <v>405146</v>
      </c>
      <c r="J27" s="265">
        <v>1358396</v>
      </c>
      <c r="K27" s="265">
        <v>788583</v>
      </c>
      <c r="L27" s="265">
        <v>314983</v>
      </c>
      <c r="M27" s="265">
        <v>0</v>
      </c>
      <c r="N27" s="265">
        <v>0</v>
      </c>
      <c r="O27" s="265">
        <v>44481</v>
      </c>
    </row>
    <row r="28" spans="2:15" ht="21" customHeight="1" x14ac:dyDescent="0.2">
      <c r="B28" s="145" t="s">
        <v>363</v>
      </c>
      <c r="C28" s="333" t="s">
        <v>110</v>
      </c>
      <c r="D28" s="144">
        <v>0</v>
      </c>
      <c r="E28" s="144">
        <v>9128</v>
      </c>
      <c r="F28" s="144">
        <v>2929</v>
      </c>
      <c r="G28" s="144">
        <v>154022</v>
      </c>
      <c r="H28" s="144">
        <v>0</v>
      </c>
      <c r="I28" s="144">
        <v>191718</v>
      </c>
      <c r="J28" s="144">
        <v>526826</v>
      </c>
      <c r="K28" s="144">
        <v>88309</v>
      </c>
      <c r="L28" s="144">
        <v>138989</v>
      </c>
      <c r="M28" s="144">
        <v>0</v>
      </c>
      <c r="N28" s="144">
        <v>0</v>
      </c>
      <c r="O28" s="144">
        <v>3722</v>
      </c>
    </row>
    <row r="29" spans="2:15" ht="20.5" thickBot="1" x14ac:dyDescent="0.25">
      <c r="B29" s="280" t="s">
        <v>364</v>
      </c>
      <c r="C29" s="334" t="s">
        <v>112</v>
      </c>
      <c r="D29" s="278">
        <v>0</v>
      </c>
      <c r="E29" s="278">
        <v>15372</v>
      </c>
      <c r="F29" s="278">
        <v>3329</v>
      </c>
      <c r="G29" s="278">
        <v>195557</v>
      </c>
      <c r="H29" s="278">
        <v>0</v>
      </c>
      <c r="I29" s="278">
        <v>213428</v>
      </c>
      <c r="J29" s="278">
        <v>831570</v>
      </c>
      <c r="K29" s="278">
        <v>700274</v>
      </c>
      <c r="L29" s="278">
        <v>175994</v>
      </c>
      <c r="M29" s="278">
        <v>0</v>
      </c>
      <c r="N29" s="278">
        <v>0</v>
      </c>
      <c r="O29" s="278">
        <v>40759</v>
      </c>
    </row>
    <row r="30" spans="2:15" ht="18.75" customHeight="1" x14ac:dyDescent="0.2">
      <c r="B30" s="412" t="s">
        <v>615</v>
      </c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12"/>
      <c r="N30" s="412"/>
      <c r="O30" s="412"/>
    </row>
    <row r="33" spans="5:15" ht="10.5" thickBot="1" x14ac:dyDescent="0.25"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</row>
  </sheetData>
  <mergeCells count="2">
    <mergeCell ref="D4:O4"/>
    <mergeCell ref="B30:O30"/>
  </mergeCells>
  <hyperlinks>
    <hyperlink ref="A1" location="MAIN!A4" display="MAIN" xr:uid="{00000000-0004-0000-1300-000000000000}"/>
  </hyperlink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theme="8" tint="0.79985961485641044"/>
  </sheetPr>
  <dimension ref="A1:I32"/>
  <sheetViews>
    <sheetView workbookViewId="0"/>
  </sheetViews>
  <sheetFormatPr defaultColWidth="9.33203125" defaultRowHeight="10" x14ac:dyDescent="0.2"/>
  <cols>
    <col min="1" max="1" width="11.44140625" style="113" customWidth="1"/>
    <col min="2" max="2" width="68.77734375" style="196" customWidth="1"/>
    <col min="3" max="3" width="6.21875" style="196" bestFit="1" customWidth="1"/>
    <col min="4" max="4" width="16.44140625" style="196" customWidth="1"/>
    <col min="5" max="5" width="15.109375" style="196" customWidth="1"/>
    <col min="6" max="6" width="19.6640625" style="196" customWidth="1"/>
    <col min="7" max="8" width="15.33203125" style="196" customWidth="1"/>
    <col min="9" max="9" width="3.6640625" style="196" customWidth="1"/>
    <col min="10" max="10" width="4.33203125" style="113" customWidth="1"/>
    <col min="11" max="11" width="20" style="113" customWidth="1"/>
    <col min="12" max="12" width="14.44140625" style="113" bestFit="1" customWidth="1"/>
    <col min="13" max="16384" width="9.33203125" style="113"/>
  </cols>
  <sheetData>
    <row r="1" spans="1:8" ht="15.75" customHeight="1" thickBot="1" x14ac:dyDescent="0.25">
      <c r="A1" s="112" t="s">
        <v>52</v>
      </c>
    </row>
    <row r="2" spans="1:8" x14ac:dyDescent="0.2">
      <c r="B2" s="22" t="s">
        <v>636</v>
      </c>
      <c r="C2" s="121"/>
      <c r="D2" s="121"/>
      <c r="E2" s="121"/>
      <c r="F2" s="121"/>
      <c r="G2" s="121"/>
    </row>
    <row r="3" spans="1:8" x14ac:dyDescent="0.2">
      <c r="B3" s="121"/>
      <c r="C3" s="121"/>
      <c r="D3" s="121"/>
      <c r="E3" s="121"/>
      <c r="F3" s="121"/>
      <c r="G3" s="121"/>
    </row>
    <row r="4" spans="1:8" ht="11.25" customHeight="1" x14ac:dyDescent="0.25">
      <c r="B4" s="107"/>
      <c r="C4" s="108"/>
      <c r="D4" s="418" t="s">
        <v>365</v>
      </c>
      <c r="E4" s="418"/>
      <c r="F4" s="418"/>
      <c r="G4" s="418"/>
      <c r="H4" s="406"/>
    </row>
    <row r="5" spans="1:8" ht="37.5" customHeight="1" thickBot="1" x14ac:dyDescent="0.3">
      <c r="B5" s="105" t="s">
        <v>632</v>
      </c>
      <c r="C5" s="105"/>
      <c r="D5" s="405" t="s">
        <v>327</v>
      </c>
      <c r="E5" s="405" t="s">
        <v>312</v>
      </c>
      <c r="F5" s="405" t="s">
        <v>328</v>
      </c>
      <c r="G5" s="405" t="s">
        <v>313</v>
      </c>
      <c r="H5" s="407" t="s">
        <v>465</v>
      </c>
    </row>
    <row r="6" spans="1:8" ht="10.5" x14ac:dyDescent="0.25">
      <c r="B6" s="173"/>
      <c r="C6" s="174"/>
      <c r="D6" s="175" t="s">
        <v>259</v>
      </c>
      <c r="E6" s="175" t="s">
        <v>260</v>
      </c>
      <c r="F6" s="175" t="s">
        <v>261</v>
      </c>
      <c r="G6" s="175" t="s">
        <v>287</v>
      </c>
      <c r="H6" s="175" t="s">
        <v>288</v>
      </c>
    </row>
    <row r="7" spans="1:8" ht="10.5" x14ac:dyDescent="0.25">
      <c r="B7" s="183" t="s">
        <v>354</v>
      </c>
      <c r="C7" s="281" t="s">
        <v>199</v>
      </c>
      <c r="D7" s="222">
        <v>0</v>
      </c>
      <c r="E7" s="222">
        <v>0</v>
      </c>
      <c r="F7" s="222">
        <v>0</v>
      </c>
      <c r="G7" s="222">
        <v>0</v>
      </c>
      <c r="H7" s="282">
        <v>0</v>
      </c>
    </row>
    <row r="8" spans="1:8" ht="20" x14ac:dyDescent="0.2">
      <c r="B8" s="275" t="s">
        <v>474</v>
      </c>
      <c r="C8" s="184" t="s">
        <v>59</v>
      </c>
      <c r="D8" s="161">
        <v>0</v>
      </c>
      <c r="E8" s="161">
        <v>0</v>
      </c>
      <c r="F8" s="161">
        <v>0</v>
      </c>
      <c r="G8" s="161">
        <v>0</v>
      </c>
      <c r="H8" s="284">
        <v>0</v>
      </c>
    </row>
    <row r="9" spans="1:8" ht="10.5" x14ac:dyDescent="0.25">
      <c r="B9" s="183" t="s">
        <v>355</v>
      </c>
      <c r="C9" s="184"/>
      <c r="D9" s="231"/>
      <c r="E9" s="231"/>
      <c r="F9" s="231"/>
      <c r="G9" s="231"/>
      <c r="H9" s="321"/>
    </row>
    <row r="10" spans="1:8" ht="10.5" x14ac:dyDescent="0.25">
      <c r="B10" s="183" t="s">
        <v>356</v>
      </c>
      <c r="C10" s="184"/>
      <c r="D10" s="231"/>
      <c r="E10" s="231"/>
      <c r="F10" s="231"/>
      <c r="G10" s="231"/>
      <c r="H10" s="321"/>
    </row>
    <row r="11" spans="1:8" x14ac:dyDescent="0.2">
      <c r="B11" s="264" t="s">
        <v>357</v>
      </c>
      <c r="C11" s="192"/>
      <c r="D11" s="315"/>
      <c r="E11" s="315"/>
      <c r="F11" s="315"/>
      <c r="G11" s="315"/>
      <c r="H11" s="322"/>
    </row>
    <row r="12" spans="1:8" x14ac:dyDescent="0.2">
      <c r="B12" s="179" t="s">
        <v>358</v>
      </c>
      <c r="C12" s="180" t="s">
        <v>61</v>
      </c>
      <c r="D12" s="144">
        <v>-3029</v>
      </c>
      <c r="E12" s="144">
        <v>-106717</v>
      </c>
      <c r="F12" s="144">
        <v>-34137</v>
      </c>
      <c r="G12" s="144">
        <v>-160104</v>
      </c>
      <c r="H12" s="146">
        <v>-687648</v>
      </c>
    </row>
    <row r="13" spans="1:8" ht="20" x14ac:dyDescent="0.2">
      <c r="B13" s="145" t="s">
        <v>359</v>
      </c>
      <c r="C13" s="180" t="s">
        <v>76</v>
      </c>
      <c r="D13" s="144">
        <v>-1104</v>
      </c>
      <c r="E13" s="144">
        <v>-37203</v>
      </c>
      <c r="F13" s="144">
        <v>-17152</v>
      </c>
      <c r="G13" s="144">
        <v>-97644</v>
      </c>
      <c r="H13" s="146">
        <v>-383196</v>
      </c>
    </row>
    <row r="14" spans="1:8" x14ac:dyDescent="0.2">
      <c r="B14" s="264" t="s">
        <v>475</v>
      </c>
      <c r="C14" s="192" t="s">
        <v>77</v>
      </c>
      <c r="D14" s="265">
        <v>-1925</v>
      </c>
      <c r="E14" s="265">
        <v>-69514</v>
      </c>
      <c r="F14" s="265">
        <v>-16985</v>
      </c>
      <c r="G14" s="265">
        <v>-62460</v>
      </c>
      <c r="H14" s="285">
        <v>-304452</v>
      </c>
    </row>
    <row r="15" spans="1:8" ht="10.5" x14ac:dyDescent="0.25">
      <c r="B15" s="183" t="s">
        <v>360</v>
      </c>
      <c r="C15" s="184"/>
      <c r="D15" s="231"/>
      <c r="E15" s="231"/>
      <c r="F15" s="231"/>
      <c r="G15" s="231"/>
      <c r="H15" s="321"/>
    </row>
    <row r="16" spans="1:8" x14ac:dyDescent="0.2">
      <c r="B16" s="264" t="s">
        <v>358</v>
      </c>
      <c r="C16" s="192" t="s">
        <v>79</v>
      </c>
      <c r="D16" s="265">
        <v>26461</v>
      </c>
      <c r="E16" s="265">
        <v>3048944</v>
      </c>
      <c r="F16" s="265">
        <v>124240</v>
      </c>
      <c r="G16" s="265">
        <v>1522727</v>
      </c>
      <c r="H16" s="285">
        <v>8357349</v>
      </c>
    </row>
    <row r="17" spans="2:8" ht="20" x14ac:dyDescent="0.2">
      <c r="B17" s="145" t="s">
        <v>359</v>
      </c>
      <c r="C17" s="180" t="s">
        <v>95</v>
      </c>
      <c r="D17" s="144">
        <v>9060</v>
      </c>
      <c r="E17" s="144">
        <v>523600</v>
      </c>
      <c r="F17" s="144">
        <v>63408</v>
      </c>
      <c r="G17" s="144">
        <v>540616</v>
      </c>
      <c r="H17" s="146">
        <v>2482420</v>
      </c>
    </row>
    <row r="18" spans="2:8" x14ac:dyDescent="0.2">
      <c r="B18" s="319" t="s">
        <v>499</v>
      </c>
      <c r="C18" s="192" t="s">
        <v>97</v>
      </c>
      <c r="D18" s="265">
        <v>17401</v>
      </c>
      <c r="E18" s="265">
        <v>2525344</v>
      </c>
      <c r="F18" s="265">
        <v>60832</v>
      </c>
      <c r="G18" s="265">
        <v>982111</v>
      </c>
      <c r="H18" s="285">
        <v>5874929</v>
      </c>
    </row>
    <row r="19" spans="2:8" ht="10.5" x14ac:dyDescent="0.25">
      <c r="B19" s="183" t="s">
        <v>476</v>
      </c>
      <c r="C19" s="184" t="s">
        <v>99</v>
      </c>
      <c r="D19" s="161">
        <v>23432</v>
      </c>
      <c r="E19" s="161">
        <v>2942227</v>
      </c>
      <c r="F19" s="161">
        <v>90103</v>
      </c>
      <c r="G19" s="161">
        <v>1362623</v>
      </c>
      <c r="H19" s="284">
        <v>7669701</v>
      </c>
    </row>
    <row r="20" spans="2:8" ht="10.5" x14ac:dyDescent="0.25">
      <c r="B20" s="183" t="s">
        <v>477</v>
      </c>
      <c r="C20" s="184" t="s">
        <v>101</v>
      </c>
      <c r="D20" s="161">
        <v>15476</v>
      </c>
      <c r="E20" s="161">
        <v>2455830</v>
      </c>
      <c r="F20" s="161">
        <v>43847</v>
      </c>
      <c r="G20" s="161">
        <v>919651</v>
      </c>
      <c r="H20" s="284">
        <v>5570477</v>
      </c>
    </row>
    <row r="21" spans="2:8" ht="10.5" x14ac:dyDescent="0.25">
      <c r="B21" s="183" t="s">
        <v>136</v>
      </c>
      <c r="C21" s="184" t="s">
        <v>102</v>
      </c>
      <c r="D21" s="161">
        <v>243</v>
      </c>
      <c r="E21" s="161">
        <v>31884</v>
      </c>
      <c r="F21" s="161">
        <v>1337</v>
      </c>
      <c r="G21" s="161">
        <v>21383</v>
      </c>
      <c r="H21" s="284">
        <v>95457</v>
      </c>
    </row>
    <row r="22" spans="2:8" ht="10.5" x14ac:dyDescent="0.25">
      <c r="B22" s="183" t="s">
        <v>473</v>
      </c>
      <c r="C22" s="184"/>
      <c r="D22" s="231"/>
      <c r="E22" s="231"/>
      <c r="F22" s="231"/>
      <c r="G22" s="231"/>
      <c r="H22" s="321"/>
    </row>
    <row r="23" spans="2:8" x14ac:dyDescent="0.2">
      <c r="B23" s="347" t="s">
        <v>354</v>
      </c>
      <c r="C23" s="192" t="s">
        <v>103</v>
      </c>
      <c r="D23" s="265">
        <v>0</v>
      </c>
      <c r="E23" s="265">
        <v>0</v>
      </c>
      <c r="F23" s="265">
        <v>0</v>
      </c>
      <c r="G23" s="265">
        <v>0</v>
      </c>
      <c r="H23" s="285">
        <v>0</v>
      </c>
    </row>
    <row r="24" spans="2:8" x14ac:dyDescent="0.2">
      <c r="B24" s="348" t="s">
        <v>361</v>
      </c>
      <c r="C24" s="180" t="s">
        <v>104</v>
      </c>
      <c r="D24" s="144">
        <v>0</v>
      </c>
      <c r="E24" s="144">
        <v>0</v>
      </c>
      <c r="F24" s="144">
        <v>0</v>
      </c>
      <c r="G24" s="144">
        <v>0</v>
      </c>
      <c r="H24" s="146">
        <v>0</v>
      </c>
    </row>
    <row r="25" spans="2:8" x14ac:dyDescent="0.2">
      <c r="B25" s="347" t="s">
        <v>136</v>
      </c>
      <c r="C25" s="192" t="s">
        <v>106</v>
      </c>
      <c r="D25" s="265">
        <v>0</v>
      </c>
      <c r="E25" s="265">
        <v>0</v>
      </c>
      <c r="F25" s="265">
        <v>0</v>
      </c>
      <c r="G25" s="265">
        <v>0</v>
      </c>
      <c r="H25" s="285">
        <v>0</v>
      </c>
    </row>
    <row r="26" spans="2:8" ht="10.5" x14ac:dyDescent="0.25">
      <c r="B26" s="183" t="s">
        <v>346</v>
      </c>
      <c r="C26" s="184"/>
      <c r="D26" s="231"/>
      <c r="E26" s="231"/>
      <c r="F26" s="231"/>
      <c r="G26" s="231"/>
      <c r="H26" s="321"/>
    </row>
    <row r="27" spans="2:8" x14ac:dyDescent="0.2">
      <c r="B27" s="264" t="s">
        <v>346</v>
      </c>
      <c r="C27" s="192" t="s">
        <v>108</v>
      </c>
      <c r="D27" s="265">
        <v>23675</v>
      </c>
      <c r="E27" s="265">
        <v>2974111</v>
      </c>
      <c r="F27" s="265">
        <v>91440</v>
      </c>
      <c r="G27" s="265">
        <v>1384006</v>
      </c>
      <c r="H27" s="285">
        <v>7765158</v>
      </c>
    </row>
    <row r="28" spans="2:8" ht="20" x14ac:dyDescent="0.2">
      <c r="B28" s="145" t="s">
        <v>363</v>
      </c>
      <c r="C28" s="180" t="s">
        <v>110</v>
      </c>
      <c r="D28" s="144">
        <v>7956</v>
      </c>
      <c r="E28" s="144">
        <v>486397</v>
      </c>
      <c r="F28" s="144">
        <v>46256</v>
      </c>
      <c r="G28" s="144">
        <v>442972</v>
      </c>
      <c r="H28" s="146">
        <v>2099224</v>
      </c>
    </row>
    <row r="29" spans="2:8" ht="20.5" customHeight="1" thickBot="1" x14ac:dyDescent="0.25">
      <c r="B29" s="280" t="s">
        <v>364</v>
      </c>
      <c r="C29" s="185" t="s">
        <v>112</v>
      </c>
      <c r="D29" s="278">
        <v>15719</v>
      </c>
      <c r="E29" s="278">
        <v>2487714</v>
      </c>
      <c r="F29" s="278">
        <v>45184</v>
      </c>
      <c r="G29" s="278">
        <v>941034</v>
      </c>
      <c r="H29" s="286">
        <v>5665934</v>
      </c>
    </row>
    <row r="30" spans="2:8" x14ac:dyDescent="0.2">
      <c r="B30" s="413"/>
      <c r="C30" s="413"/>
      <c r="D30" s="413"/>
      <c r="E30" s="413"/>
      <c r="F30" s="413"/>
      <c r="G30" s="413"/>
      <c r="H30" s="413"/>
    </row>
    <row r="32" spans="2:8" ht="10.5" thickBot="1" x14ac:dyDescent="0.25">
      <c r="D32" s="399"/>
      <c r="E32" s="399"/>
      <c r="F32" s="399"/>
      <c r="G32" s="399"/>
      <c r="H32" s="399"/>
    </row>
  </sheetData>
  <mergeCells count="2">
    <mergeCell ref="D4:G4"/>
    <mergeCell ref="B30:H30"/>
  </mergeCells>
  <hyperlinks>
    <hyperlink ref="A1" location="MAIN!A4" display="MAIN" xr:uid="{00000000-0004-0000-1500-000000000000}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>
    <tabColor theme="8" tint="0.79985961485641044"/>
  </sheetPr>
  <dimension ref="A1:W101"/>
  <sheetViews>
    <sheetView zoomScale="115" zoomScaleNormal="115" workbookViewId="0"/>
  </sheetViews>
  <sheetFormatPr defaultColWidth="11.109375" defaultRowHeight="10" x14ac:dyDescent="0.2"/>
  <cols>
    <col min="1" max="1" width="11.44140625" style="123" customWidth="1"/>
    <col min="2" max="2" width="2" style="123" customWidth="1"/>
    <col min="3" max="3" width="7.33203125" style="126" customWidth="1"/>
    <col min="4" max="4" width="6.21875" style="121" bestFit="1" customWidth="1"/>
    <col min="5" max="15" width="9.77734375" style="121" customWidth="1"/>
    <col min="16" max="16" width="5.77734375" style="123" customWidth="1"/>
    <col min="17" max="17" width="6.6640625" style="121" hidden="1" customWidth="1"/>
    <col min="18" max="18" width="13.33203125" style="121" customWidth="1"/>
    <col min="19" max="19" width="1.77734375" style="121" customWidth="1"/>
    <col min="20" max="20" width="13.77734375" style="121" customWidth="1"/>
    <col min="21" max="21" width="5.44140625" style="121" customWidth="1"/>
    <col min="22" max="23" width="11.109375" style="121"/>
    <col min="24" max="16384" width="11.109375" style="123"/>
  </cols>
  <sheetData>
    <row r="1" spans="1:20" ht="18.75" customHeight="1" thickBot="1" x14ac:dyDescent="0.25">
      <c r="A1" s="289" t="s">
        <v>52</v>
      </c>
    </row>
    <row r="2" spans="1:20" ht="15.75" customHeight="1" x14ac:dyDescent="0.2">
      <c r="A2" s="121"/>
      <c r="B2" s="121"/>
      <c r="C2" s="22" t="s">
        <v>635</v>
      </c>
      <c r="P2" s="121"/>
    </row>
    <row r="3" spans="1:20" ht="20.25" customHeight="1" x14ac:dyDescent="0.25">
      <c r="A3" s="121"/>
      <c r="B3" s="121"/>
      <c r="C3" s="423" t="s">
        <v>438</v>
      </c>
      <c r="D3" s="423"/>
      <c r="E3" s="423"/>
      <c r="F3" s="423"/>
      <c r="G3" s="423"/>
      <c r="H3" s="423"/>
      <c r="I3" s="423"/>
      <c r="J3" s="423"/>
      <c r="K3" s="423"/>
      <c r="L3" s="423"/>
      <c r="M3" s="423"/>
      <c r="P3" s="121"/>
    </row>
    <row r="4" spans="1:20" ht="26.25" customHeight="1" x14ac:dyDescent="0.2">
      <c r="A4" s="121"/>
      <c r="B4" s="121"/>
      <c r="C4" s="426" t="s">
        <v>416</v>
      </c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121"/>
      <c r="R4" s="419" t="s">
        <v>478</v>
      </c>
      <c r="T4" s="421" t="s">
        <v>387</v>
      </c>
    </row>
    <row r="5" spans="1:20" ht="11.25" customHeight="1" thickBot="1" x14ac:dyDescent="0.3">
      <c r="A5" s="121"/>
      <c r="B5" s="121"/>
      <c r="C5" s="280"/>
      <c r="D5" s="105" t="s">
        <v>388</v>
      </c>
      <c r="E5" s="424" t="s">
        <v>386</v>
      </c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121"/>
      <c r="Q5" s="294"/>
      <c r="R5" s="420"/>
      <c r="T5" s="422"/>
    </row>
    <row r="6" spans="1:20" x14ac:dyDescent="0.2">
      <c r="A6" s="121"/>
      <c r="B6" s="121"/>
      <c r="C6" s="287"/>
      <c r="D6" s="290"/>
      <c r="E6" s="401" t="s">
        <v>509</v>
      </c>
      <c r="F6" s="401" t="s">
        <v>508</v>
      </c>
      <c r="G6" s="401" t="s">
        <v>507</v>
      </c>
      <c r="H6" s="401" t="s">
        <v>506</v>
      </c>
      <c r="I6" s="401" t="s">
        <v>505</v>
      </c>
      <c r="J6" s="401" t="s">
        <v>504</v>
      </c>
      <c r="K6" s="401" t="s">
        <v>503</v>
      </c>
      <c r="L6" s="401" t="s">
        <v>502</v>
      </c>
      <c r="M6" s="401" t="s">
        <v>501</v>
      </c>
      <c r="N6" s="401" t="s">
        <v>500</v>
      </c>
      <c r="O6" s="401" t="s">
        <v>389</v>
      </c>
      <c r="P6" s="121"/>
      <c r="Q6" s="290"/>
      <c r="R6" s="316"/>
      <c r="T6" s="290"/>
    </row>
    <row r="7" spans="1:20" x14ac:dyDescent="0.2">
      <c r="A7" s="121"/>
      <c r="B7" s="121"/>
      <c r="C7" s="283"/>
      <c r="D7" s="135"/>
      <c r="E7" s="292" t="s">
        <v>192</v>
      </c>
      <c r="F7" s="292" t="s">
        <v>193</v>
      </c>
      <c r="G7" s="292" t="s">
        <v>194</v>
      </c>
      <c r="H7" s="292" t="s">
        <v>195</v>
      </c>
      <c r="I7" s="292" t="s">
        <v>196</v>
      </c>
      <c r="J7" s="292" t="s">
        <v>225</v>
      </c>
      <c r="K7" s="292" t="s">
        <v>238</v>
      </c>
      <c r="L7" s="292" t="s">
        <v>239</v>
      </c>
      <c r="M7" s="292" t="s">
        <v>240</v>
      </c>
      <c r="N7" s="292" t="s">
        <v>285</v>
      </c>
      <c r="O7" s="292" t="s">
        <v>286</v>
      </c>
      <c r="P7" s="121"/>
      <c r="Q7" s="135"/>
      <c r="R7" s="292" t="s">
        <v>287</v>
      </c>
      <c r="T7" s="292" t="s">
        <v>288</v>
      </c>
    </row>
    <row r="8" spans="1:20" x14ac:dyDescent="0.2">
      <c r="A8" s="121"/>
      <c r="B8" s="121"/>
      <c r="C8" s="288" t="s">
        <v>390</v>
      </c>
      <c r="D8" s="142" t="s">
        <v>69</v>
      </c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144">
        <v>100649</v>
      </c>
      <c r="P8" s="121"/>
      <c r="Q8" s="291" t="s">
        <v>69</v>
      </c>
      <c r="R8" s="146">
        <v>100649</v>
      </c>
      <c r="T8" s="144">
        <v>100649</v>
      </c>
    </row>
    <row r="9" spans="1:20" x14ac:dyDescent="0.2">
      <c r="A9" s="121"/>
      <c r="B9" s="121"/>
      <c r="C9" s="145" t="s">
        <v>391</v>
      </c>
      <c r="D9" s="142" t="s">
        <v>79</v>
      </c>
      <c r="E9" s="144">
        <v>70589</v>
      </c>
      <c r="F9" s="144">
        <v>365515</v>
      </c>
      <c r="G9" s="144">
        <v>222404</v>
      </c>
      <c r="H9" s="144">
        <v>116178</v>
      </c>
      <c r="I9" s="144">
        <v>56941</v>
      </c>
      <c r="J9" s="144">
        <v>57969</v>
      </c>
      <c r="K9" s="144">
        <v>28391</v>
      </c>
      <c r="L9" s="144">
        <v>22927</v>
      </c>
      <c r="M9" s="144">
        <v>14656</v>
      </c>
      <c r="N9" s="144">
        <v>28437</v>
      </c>
      <c r="P9" s="121"/>
      <c r="Q9" s="142" t="s">
        <v>79</v>
      </c>
      <c r="R9" s="146">
        <v>28437</v>
      </c>
      <c r="T9" s="144">
        <v>984007</v>
      </c>
    </row>
    <row r="10" spans="1:20" x14ac:dyDescent="0.2">
      <c r="A10" s="121"/>
      <c r="B10" s="121"/>
      <c r="C10" s="145" t="s">
        <v>392</v>
      </c>
      <c r="D10" s="142" t="s">
        <v>81</v>
      </c>
      <c r="E10" s="144">
        <v>146512</v>
      </c>
      <c r="F10" s="144">
        <v>898415</v>
      </c>
      <c r="G10" s="144">
        <v>547206</v>
      </c>
      <c r="H10" s="144">
        <v>231106</v>
      </c>
      <c r="I10" s="144">
        <v>122334</v>
      </c>
      <c r="J10" s="144">
        <v>60534</v>
      </c>
      <c r="K10" s="144">
        <v>56213</v>
      </c>
      <c r="L10" s="144">
        <v>26932</v>
      </c>
      <c r="M10" s="144">
        <v>28659</v>
      </c>
      <c r="P10" s="121"/>
      <c r="Q10" s="142" t="s">
        <v>81</v>
      </c>
      <c r="R10" s="146">
        <v>28659</v>
      </c>
      <c r="T10" s="144">
        <v>2117911</v>
      </c>
    </row>
    <row r="11" spans="1:20" x14ac:dyDescent="0.2">
      <c r="A11" s="121"/>
      <c r="B11" s="121"/>
      <c r="C11" s="145" t="s">
        <v>393</v>
      </c>
      <c r="D11" s="142" t="s">
        <v>83</v>
      </c>
      <c r="E11" s="144">
        <v>41626</v>
      </c>
      <c r="F11" s="144">
        <v>755628</v>
      </c>
      <c r="G11" s="144">
        <v>448683</v>
      </c>
      <c r="H11" s="144">
        <v>189973</v>
      </c>
      <c r="I11" s="144">
        <v>89754</v>
      </c>
      <c r="J11" s="144">
        <v>64743</v>
      </c>
      <c r="K11" s="144">
        <v>44180</v>
      </c>
      <c r="L11" s="144">
        <v>35159</v>
      </c>
      <c r="P11" s="121"/>
      <c r="Q11" s="142" t="s">
        <v>83</v>
      </c>
      <c r="R11" s="146">
        <v>35159</v>
      </c>
      <c r="T11" s="144">
        <v>1669746</v>
      </c>
    </row>
    <row r="12" spans="1:20" x14ac:dyDescent="0.2">
      <c r="A12" s="121"/>
      <c r="B12" s="121"/>
      <c r="C12" s="145" t="s">
        <v>394</v>
      </c>
      <c r="D12" s="142" t="s">
        <v>85</v>
      </c>
      <c r="E12" s="144">
        <v>-39210</v>
      </c>
      <c r="F12" s="144">
        <v>795582</v>
      </c>
      <c r="G12" s="144">
        <v>485242</v>
      </c>
      <c r="H12" s="144">
        <v>204906</v>
      </c>
      <c r="I12" s="144">
        <v>100793</v>
      </c>
      <c r="J12" s="144">
        <v>64171</v>
      </c>
      <c r="K12" s="144">
        <v>48376</v>
      </c>
      <c r="P12" s="121"/>
      <c r="Q12" s="142" t="s">
        <v>85</v>
      </c>
      <c r="R12" s="146">
        <v>48376</v>
      </c>
      <c r="T12" s="144">
        <v>1659860</v>
      </c>
    </row>
    <row r="13" spans="1:20" x14ac:dyDescent="0.2">
      <c r="A13" s="121"/>
      <c r="B13" s="121"/>
      <c r="C13" s="145" t="s">
        <v>395</v>
      </c>
      <c r="D13" s="142" t="s">
        <v>87</v>
      </c>
      <c r="E13" s="144">
        <v>63696</v>
      </c>
      <c r="F13" s="144">
        <v>726658</v>
      </c>
      <c r="G13" s="144">
        <v>394851</v>
      </c>
      <c r="H13" s="144">
        <v>214232</v>
      </c>
      <c r="I13" s="144">
        <v>95371</v>
      </c>
      <c r="J13" s="144">
        <v>58112</v>
      </c>
      <c r="P13" s="121"/>
      <c r="Q13" s="142" t="s">
        <v>87</v>
      </c>
      <c r="R13" s="146">
        <v>58112</v>
      </c>
      <c r="T13" s="144">
        <v>1552920</v>
      </c>
    </row>
    <row r="14" spans="1:20" x14ac:dyDescent="0.2">
      <c r="A14" s="121"/>
      <c r="B14" s="121"/>
      <c r="C14" s="145" t="s">
        <v>396</v>
      </c>
      <c r="D14" s="142" t="s">
        <v>89</v>
      </c>
      <c r="E14" s="144">
        <v>32928</v>
      </c>
      <c r="F14" s="144">
        <v>634880</v>
      </c>
      <c r="G14" s="144">
        <v>463678</v>
      </c>
      <c r="H14" s="144">
        <v>216417</v>
      </c>
      <c r="I14" s="144">
        <v>119296</v>
      </c>
      <c r="P14" s="121"/>
      <c r="Q14" s="142" t="s">
        <v>89</v>
      </c>
      <c r="R14" s="146">
        <v>119296</v>
      </c>
      <c r="T14" s="144">
        <v>1467199</v>
      </c>
    </row>
    <row r="15" spans="1:20" x14ac:dyDescent="0.2">
      <c r="A15" s="121"/>
      <c r="B15" s="121"/>
      <c r="C15" s="145" t="s">
        <v>397</v>
      </c>
      <c r="D15" s="142" t="s">
        <v>91</v>
      </c>
      <c r="E15" s="144">
        <v>-104696</v>
      </c>
      <c r="F15" s="144">
        <v>682536</v>
      </c>
      <c r="G15" s="144">
        <v>480853</v>
      </c>
      <c r="H15" s="144">
        <v>198317</v>
      </c>
      <c r="P15" s="121"/>
      <c r="Q15" s="142" t="s">
        <v>91</v>
      </c>
      <c r="R15" s="146">
        <v>198317</v>
      </c>
      <c r="T15" s="144">
        <v>1257010</v>
      </c>
    </row>
    <row r="16" spans="1:20" x14ac:dyDescent="0.2">
      <c r="A16" s="121"/>
      <c r="B16" s="121"/>
      <c r="C16" s="145" t="s">
        <v>398</v>
      </c>
      <c r="D16" s="142" t="s">
        <v>93</v>
      </c>
      <c r="E16" s="144">
        <v>70992</v>
      </c>
      <c r="F16" s="144">
        <v>1265185</v>
      </c>
      <c r="G16" s="144">
        <v>521084</v>
      </c>
      <c r="P16" s="121"/>
      <c r="Q16" s="142" t="s">
        <v>93</v>
      </c>
      <c r="R16" s="146">
        <v>521084</v>
      </c>
      <c r="T16" s="144">
        <v>1857261</v>
      </c>
    </row>
    <row r="17" spans="1:20" x14ac:dyDescent="0.2">
      <c r="A17" s="121"/>
      <c r="B17" s="121"/>
      <c r="C17" s="145" t="s">
        <v>399</v>
      </c>
      <c r="D17" s="142" t="s">
        <v>95</v>
      </c>
      <c r="E17" s="144">
        <v>33600</v>
      </c>
      <c r="F17" s="144">
        <v>1160157</v>
      </c>
      <c r="P17" s="121"/>
      <c r="Q17" s="142" t="s">
        <v>95</v>
      </c>
      <c r="R17" s="146">
        <v>1160157</v>
      </c>
      <c r="T17" s="144">
        <v>1193757</v>
      </c>
    </row>
    <row r="18" spans="1:20" x14ac:dyDescent="0.2">
      <c r="A18" s="121"/>
      <c r="B18" s="121"/>
      <c r="C18" s="309" t="s">
        <v>400</v>
      </c>
      <c r="D18" s="310" t="s">
        <v>97</v>
      </c>
      <c r="E18" s="253">
        <v>44576</v>
      </c>
      <c r="P18" s="121"/>
      <c r="Q18" s="142" t="s">
        <v>97</v>
      </c>
      <c r="R18" s="172">
        <v>44576</v>
      </c>
      <c r="T18" s="253">
        <v>44576</v>
      </c>
    </row>
    <row r="19" spans="1:20" ht="10.5" x14ac:dyDescent="0.25">
      <c r="A19" s="121"/>
      <c r="B19" s="121"/>
      <c r="C19" s="311"/>
      <c r="D19" s="311"/>
      <c r="E19" s="311"/>
      <c r="P19" s="293" t="s">
        <v>187</v>
      </c>
      <c r="Q19" s="142" t="s">
        <v>99</v>
      </c>
      <c r="R19" s="284">
        <v>2342822</v>
      </c>
      <c r="T19" s="161">
        <v>13904896</v>
      </c>
    </row>
    <row r="20" spans="1:20" x14ac:dyDescent="0.2">
      <c r="A20" s="121"/>
      <c r="B20" s="121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P20" s="121"/>
    </row>
    <row r="21" spans="1:20" ht="22" customHeight="1" x14ac:dyDescent="0.2">
      <c r="A21" s="121"/>
      <c r="B21" s="121"/>
      <c r="C21" s="426" t="s">
        <v>479</v>
      </c>
      <c r="D21" s="426"/>
      <c r="E21" s="426"/>
      <c r="F21" s="426"/>
      <c r="G21" s="426"/>
      <c r="P21" s="121"/>
      <c r="R21" s="419" t="s">
        <v>401</v>
      </c>
    </row>
    <row r="22" spans="1:20" ht="11.25" customHeight="1" thickBot="1" x14ac:dyDescent="0.3">
      <c r="A22" s="121"/>
      <c r="B22" s="121"/>
      <c r="C22" s="280"/>
      <c r="D22" s="105" t="s">
        <v>388</v>
      </c>
      <c r="E22" s="424" t="s">
        <v>386</v>
      </c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121"/>
      <c r="Q22" s="294"/>
      <c r="R22" s="420"/>
    </row>
    <row r="23" spans="1:20" x14ac:dyDescent="0.2">
      <c r="A23" s="121"/>
      <c r="B23" s="121"/>
      <c r="C23" s="287"/>
      <c r="D23" s="290"/>
      <c r="E23" s="401" t="s">
        <v>509</v>
      </c>
      <c r="F23" s="401" t="s">
        <v>508</v>
      </c>
      <c r="G23" s="401" t="s">
        <v>507</v>
      </c>
      <c r="H23" s="401" t="s">
        <v>506</v>
      </c>
      <c r="I23" s="401" t="s">
        <v>505</v>
      </c>
      <c r="J23" s="401" t="s">
        <v>504</v>
      </c>
      <c r="K23" s="401" t="s">
        <v>503</v>
      </c>
      <c r="L23" s="401" t="s">
        <v>502</v>
      </c>
      <c r="M23" s="401" t="s">
        <v>501</v>
      </c>
      <c r="N23" s="401" t="s">
        <v>500</v>
      </c>
      <c r="O23" s="401" t="s">
        <v>389</v>
      </c>
      <c r="P23" s="121"/>
      <c r="Q23" s="290"/>
      <c r="R23" s="316"/>
    </row>
    <row r="24" spans="1:20" x14ac:dyDescent="0.2">
      <c r="A24" s="121"/>
      <c r="B24" s="121"/>
      <c r="C24" s="283"/>
      <c r="D24" s="135"/>
      <c r="E24" s="292" t="s">
        <v>262</v>
      </c>
      <c r="F24" s="292" t="s">
        <v>290</v>
      </c>
      <c r="G24" s="292" t="s">
        <v>291</v>
      </c>
      <c r="H24" s="292" t="s">
        <v>292</v>
      </c>
      <c r="I24" s="292" t="s">
        <v>293</v>
      </c>
      <c r="J24" s="292" t="s">
        <v>294</v>
      </c>
      <c r="K24" s="292" t="s">
        <v>295</v>
      </c>
      <c r="L24" s="292" t="s">
        <v>265</v>
      </c>
      <c r="M24" s="292" t="s">
        <v>266</v>
      </c>
      <c r="N24" s="292" t="s">
        <v>402</v>
      </c>
      <c r="O24" s="292" t="s">
        <v>267</v>
      </c>
      <c r="P24" s="121"/>
      <c r="Q24" s="135"/>
      <c r="R24" s="292" t="s">
        <v>403</v>
      </c>
    </row>
    <row r="25" spans="1:20" x14ac:dyDescent="0.2">
      <c r="A25" s="121"/>
      <c r="B25" s="121"/>
      <c r="C25" s="288" t="s">
        <v>390</v>
      </c>
      <c r="D25" s="142" t="s">
        <v>69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78">
        <v>1914823</v>
      </c>
      <c r="P25" s="121"/>
      <c r="Q25" s="291" t="s">
        <v>69</v>
      </c>
      <c r="R25" s="146">
        <v>1710235</v>
      </c>
    </row>
    <row r="26" spans="1:20" x14ac:dyDescent="0.2">
      <c r="A26" s="121"/>
      <c r="B26" s="121"/>
      <c r="C26" s="145" t="s">
        <v>391</v>
      </c>
      <c r="D26" s="142" t="s">
        <v>79</v>
      </c>
      <c r="E26" s="144">
        <v>0</v>
      </c>
      <c r="F26" s="144">
        <v>0</v>
      </c>
      <c r="G26" s="144">
        <v>0</v>
      </c>
      <c r="H26" s="144">
        <v>0</v>
      </c>
      <c r="I26" s="144">
        <v>0</v>
      </c>
      <c r="J26" s="144">
        <v>0</v>
      </c>
      <c r="K26" s="144">
        <v>237360</v>
      </c>
      <c r="L26" s="144">
        <v>208510</v>
      </c>
      <c r="M26" s="144">
        <v>181774</v>
      </c>
      <c r="N26" s="144">
        <v>165110</v>
      </c>
      <c r="P26" s="121"/>
      <c r="Q26" s="142" t="s">
        <v>79</v>
      </c>
      <c r="R26" s="146">
        <v>157085</v>
      </c>
    </row>
    <row r="27" spans="1:20" x14ac:dyDescent="0.2">
      <c r="A27" s="121"/>
      <c r="B27" s="121"/>
      <c r="C27" s="145" t="s">
        <v>392</v>
      </c>
      <c r="D27" s="142" t="s">
        <v>81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370811</v>
      </c>
      <c r="K27" s="144">
        <v>290172</v>
      </c>
      <c r="L27" s="144">
        <v>280738</v>
      </c>
      <c r="M27" s="144">
        <v>223713</v>
      </c>
      <c r="P27" s="121"/>
      <c r="Q27" s="142" t="s">
        <v>81</v>
      </c>
      <c r="R27" s="146">
        <v>213267</v>
      </c>
    </row>
    <row r="28" spans="1:20" x14ac:dyDescent="0.2">
      <c r="A28" s="121"/>
      <c r="B28" s="121"/>
      <c r="C28" s="145" t="s">
        <v>393</v>
      </c>
      <c r="D28" s="142" t="s">
        <v>83</v>
      </c>
      <c r="E28" s="144">
        <v>0</v>
      </c>
      <c r="F28" s="144">
        <v>0</v>
      </c>
      <c r="G28" s="144">
        <v>0</v>
      </c>
      <c r="H28" s="144">
        <v>0</v>
      </c>
      <c r="I28" s="144">
        <v>533245</v>
      </c>
      <c r="J28" s="144">
        <v>817103</v>
      </c>
      <c r="K28" s="144">
        <v>491125</v>
      </c>
      <c r="L28" s="144">
        <v>292949</v>
      </c>
      <c r="P28" s="121"/>
      <c r="Q28" s="142" t="s">
        <v>83</v>
      </c>
      <c r="R28" s="146">
        <v>281110</v>
      </c>
    </row>
    <row r="29" spans="1:20" x14ac:dyDescent="0.2">
      <c r="A29" s="121"/>
      <c r="B29" s="121"/>
      <c r="C29" s="145" t="s">
        <v>394</v>
      </c>
      <c r="D29" s="142" t="s">
        <v>85</v>
      </c>
      <c r="E29" s="144">
        <v>0</v>
      </c>
      <c r="F29" s="144">
        <v>0</v>
      </c>
      <c r="G29" s="144">
        <v>0</v>
      </c>
      <c r="H29" s="144">
        <v>615083</v>
      </c>
      <c r="I29" s="144">
        <v>441005</v>
      </c>
      <c r="J29" s="144">
        <v>352724</v>
      </c>
      <c r="K29" s="144">
        <v>278095</v>
      </c>
      <c r="P29" s="121"/>
      <c r="Q29" s="142" t="s">
        <v>85</v>
      </c>
      <c r="R29" s="146">
        <v>264151</v>
      </c>
    </row>
    <row r="30" spans="1:20" x14ac:dyDescent="0.2">
      <c r="A30" s="121"/>
      <c r="B30" s="121"/>
      <c r="C30" s="145" t="s">
        <v>395</v>
      </c>
      <c r="D30" s="142" t="s">
        <v>87</v>
      </c>
      <c r="E30" s="144">
        <v>0</v>
      </c>
      <c r="F30" s="144">
        <v>0</v>
      </c>
      <c r="G30" s="144">
        <v>997546</v>
      </c>
      <c r="H30" s="144">
        <v>706555</v>
      </c>
      <c r="I30" s="144">
        <v>565590</v>
      </c>
      <c r="J30" s="144">
        <v>393169</v>
      </c>
      <c r="P30" s="121"/>
      <c r="Q30" s="142" t="s">
        <v>87</v>
      </c>
      <c r="R30" s="146">
        <v>370736</v>
      </c>
    </row>
    <row r="31" spans="1:20" x14ac:dyDescent="0.2">
      <c r="A31" s="121"/>
      <c r="B31" s="121"/>
      <c r="C31" s="145" t="s">
        <v>396</v>
      </c>
      <c r="D31" s="142" t="s">
        <v>89</v>
      </c>
      <c r="E31" s="144">
        <v>0</v>
      </c>
      <c r="F31" s="144">
        <v>1754950</v>
      </c>
      <c r="G31" s="144">
        <v>1032554</v>
      </c>
      <c r="H31" s="144">
        <v>767662</v>
      </c>
      <c r="I31" s="144">
        <v>517644</v>
      </c>
      <c r="P31" s="121"/>
      <c r="Q31" s="142" t="s">
        <v>89</v>
      </c>
      <c r="R31" s="146">
        <v>489840</v>
      </c>
    </row>
    <row r="32" spans="1:20" x14ac:dyDescent="0.2">
      <c r="A32" s="121"/>
      <c r="B32" s="121"/>
      <c r="C32" s="145" t="s">
        <v>397</v>
      </c>
      <c r="D32" s="142" t="s">
        <v>91</v>
      </c>
      <c r="E32" s="144">
        <v>1350370</v>
      </c>
      <c r="F32" s="144">
        <v>1457336</v>
      </c>
      <c r="G32" s="144">
        <v>978211</v>
      </c>
      <c r="H32" s="144">
        <v>628714</v>
      </c>
      <c r="P32" s="121"/>
      <c r="Q32" s="142" t="s">
        <v>91</v>
      </c>
      <c r="R32" s="146">
        <v>599178</v>
      </c>
    </row>
    <row r="33" spans="1:18" x14ac:dyDescent="0.2">
      <c r="A33" s="121"/>
      <c r="B33" s="121"/>
      <c r="C33" s="145" t="s">
        <v>398</v>
      </c>
      <c r="D33" s="142" t="s">
        <v>93</v>
      </c>
      <c r="E33" s="144">
        <v>1344153</v>
      </c>
      <c r="F33" s="144">
        <v>2071875</v>
      </c>
      <c r="G33" s="144">
        <v>1171379</v>
      </c>
      <c r="P33" s="121"/>
      <c r="Q33" s="142" t="s">
        <v>93</v>
      </c>
      <c r="R33" s="146">
        <v>1130473</v>
      </c>
    </row>
    <row r="34" spans="1:18" x14ac:dyDescent="0.2">
      <c r="A34" s="121"/>
      <c r="B34" s="121"/>
      <c r="C34" s="145" t="s">
        <v>399</v>
      </c>
      <c r="D34" s="142" t="s">
        <v>95</v>
      </c>
      <c r="E34" s="144">
        <v>1612193</v>
      </c>
      <c r="F34" s="144">
        <v>1492603</v>
      </c>
      <c r="P34" s="121"/>
      <c r="Q34" s="142" t="s">
        <v>95</v>
      </c>
      <c r="R34" s="146">
        <v>1450383</v>
      </c>
    </row>
    <row r="35" spans="1:18" x14ac:dyDescent="0.2">
      <c r="A35" s="121"/>
      <c r="B35" s="121"/>
      <c r="C35" s="145" t="s">
        <v>400</v>
      </c>
      <c r="D35" s="142" t="s">
        <v>97</v>
      </c>
      <c r="E35" s="144">
        <v>1726212</v>
      </c>
      <c r="P35" s="121"/>
      <c r="Q35" s="142" t="s">
        <v>97</v>
      </c>
      <c r="R35" s="146">
        <v>1690891</v>
      </c>
    </row>
    <row r="36" spans="1:18" ht="10.5" x14ac:dyDescent="0.25">
      <c r="A36" s="121"/>
      <c r="B36" s="121"/>
      <c r="C36" s="311"/>
      <c r="D36" s="311"/>
      <c r="E36" s="311"/>
      <c r="P36" s="293" t="s">
        <v>187</v>
      </c>
      <c r="Q36" s="142" t="s">
        <v>99</v>
      </c>
      <c r="R36" s="284">
        <v>8357349</v>
      </c>
    </row>
    <row r="37" spans="1:18" x14ac:dyDescent="0.2">
      <c r="A37" s="121"/>
      <c r="B37" s="121"/>
      <c r="P37" s="121"/>
    </row>
    <row r="38" spans="1:18" x14ac:dyDescent="0.2">
      <c r="A38" s="121"/>
      <c r="B38" s="121"/>
      <c r="P38" s="121"/>
    </row>
    <row r="39" spans="1:18" x14ac:dyDescent="0.2">
      <c r="A39" s="121"/>
      <c r="B39" s="121"/>
      <c r="P39" s="121"/>
    </row>
    <row r="40" spans="1:18" x14ac:dyDescent="0.2">
      <c r="A40" s="121"/>
      <c r="B40" s="121"/>
      <c r="P40" s="121"/>
    </row>
    <row r="41" spans="1:18" x14ac:dyDescent="0.2">
      <c r="A41" s="121"/>
      <c r="B41" s="121"/>
      <c r="P41" s="121"/>
    </row>
    <row r="42" spans="1:18" x14ac:dyDescent="0.2">
      <c r="A42" s="121"/>
      <c r="B42" s="121"/>
      <c r="P42" s="121"/>
    </row>
    <row r="43" spans="1:18" x14ac:dyDescent="0.2">
      <c r="A43" s="121"/>
      <c r="B43" s="121"/>
      <c r="P43" s="121"/>
    </row>
    <row r="44" spans="1:18" x14ac:dyDescent="0.2">
      <c r="A44" s="121"/>
      <c r="B44" s="121"/>
      <c r="P44" s="121"/>
    </row>
    <row r="45" spans="1:18" x14ac:dyDescent="0.2">
      <c r="A45" s="121"/>
      <c r="B45" s="121"/>
      <c r="P45" s="121"/>
    </row>
    <row r="46" spans="1:18" x14ac:dyDescent="0.2">
      <c r="A46" s="121"/>
      <c r="B46" s="121"/>
      <c r="P46" s="121"/>
    </row>
    <row r="47" spans="1:18" x14ac:dyDescent="0.2">
      <c r="A47" s="121"/>
      <c r="B47" s="121"/>
      <c r="P47" s="121"/>
    </row>
    <row r="48" spans="1:18" x14ac:dyDescent="0.2">
      <c r="A48" s="121"/>
      <c r="B48" s="121"/>
      <c r="P48" s="121"/>
    </row>
    <row r="49" spans="1:16" x14ac:dyDescent="0.2">
      <c r="A49" s="121"/>
      <c r="B49" s="121"/>
      <c r="P49" s="121"/>
    </row>
    <row r="50" spans="1:16" x14ac:dyDescent="0.2">
      <c r="A50" s="121"/>
      <c r="B50" s="121"/>
      <c r="P50" s="121"/>
    </row>
    <row r="51" spans="1:16" x14ac:dyDescent="0.2">
      <c r="A51" s="121"/>
      <c r="B51" s="121"/>
      <c r="P51" s="121"/>
    </row>
    <row r="52" spans="1:16" x14ac:dyDescent="0.2">
      <c r="A52" s="121"/>
      <c r="B52" s="121"/>
      <c r="P52" s="121"/>
    </row>
    <row r="53" spans="1:16" x14ac:dyDescent="0.2">
      <c r="A53" s="121"/>
      <c r="B53" s="121"/>
      <c r="P53" s="121"/>
    </row>
    <row r="54" spans="1:16" x14ac:dyDescent="0.2">
      <c r="A54" s="121"/>
      <c r="B54" s="121"/>
      <c r="P54" s="121"/>
    </row>
    <row r="55" spans="1:16" x14ac:dyDescent="0.2">
      <c r="A55" s="121"/>
      <c r="B55" s="121"/>
      <c r="P55" s="121"/>
    </row>
    <row r="56" spans="1:16" x14ac:dyDescent="0.2">
      <c r="A56" s="121"/>
      <c r="B56" s="121"/>
      <c r="P56" s="121"/>
    </row>
    <row r="57" spans="1:16" x14ac:dyDescent="0.2">
      <c r="A57" s="121"/>
      <c r="B57" s="121"/>
      <c r="P57" s="121"/>
    </row>
    <row r="58" spans="1:16" x14ac:dyDescent="0.2">
      <c r="A58" s="121"/>
      <c r="B58" s="121"/>
      <c r="P58" s="121"/>
    </row>
    <row r="59" spans="1:16" x14ac:dyDescent="0.2">
      <c r="A59" s="121"/>
      <c r="B59" s="121"/>
      <c r="P59" s="121"/>
    </row>
    <row r="60" spans="1:16" x14ac:dyDescent="0.2">
      <c r="A60" s="121"/>
      <c r="B60" s="121"/>
      <c r="P60" s="121"/>
    </row>
    <row r="61" spans="1:16" x14ac:dyDescent="0.2">
      <c r="A61" s="121"/>
      <c r="B61" s="121"/>
      <c r="P61" s="121"/>
    </row>
    <row r="62" spans="1:16" x14ac:dyDescent="0.2">
      <c r="A62" s="121"/>
      <c r="B62" s="121"/>
      <c r="P62" s="121"/>
    </row>
    <row r="63" spans="1:16" x14ac:dyDescent="0.2">
      <c r="A63" s="121"/>
      <c r="B63" s="121"/>
      <c r="P63" s="121"/>
    </row>
    <row r="64" spans="1:16" x14ac:dyDescent="0.2">
      <c r="A64" s="121"/>
      <c r="B64" s="121"/>
      <c r="P64" s="121"/>
    </row>
    <row r="65" spans="1:16" x14ac:dyDescent="0.2">
      <c r="A65" s="121"/>
      <c r="B65" s="121"/>
      <c r="P65" s="121"/>
    </row>
    <row r="66" spans="1:16" x14ac:dyDescent="0.2">
      <c r="A66" s="121"/>
      <c r="B66" s="121"/>
      <c r="P66" s="121"/>
    </row>
    <row r="67" spans="1:16" x14ac:dyDescent="0.2">
      <c r="A67" s="121"/>
      <c r="B67" s="121"/>
      <c r="P67" s="121"/>
    </row>
    <row r="68" spans="1:16" x14ac:dyDescent="0.2">
      <c r="A68" s="121"/>
      <c r="B68" s="121"/>
      <c r="P68" s="121"/>
    </row>
    <row r="69" spans="1:16" x14ac:dyDescent="0.2">
      <c r="A69" s="121"/>
      <c r="B69" s="121"/>
      <c r="P69" s="121"/>
    </row>
    <row r="70" spans="1:16" x14ac:dyDescent="0.2">
      <c r="A70" s="121"/>
      <c r="B70" s="121"/>
      <c r="P70" s="121"/>
    </row>
    <row r="71" spans="1:16" x14ac:dyDescent="0.2">
      <c r="A71" s="121"/>
      <c r="B71" s="121"/>
      <c r="P71" s="121"/>
    </row>
    <row r="72" spans="1:16" x14ac:dyDescent="0.2">
      <c r="A72" s="121"/>
      <c r="B72" s="121"/>
      <c r="P72" s="121"/>
    </row>
    <row r="73" spans="1:16" x14ac:dyDescent="0.2">
      <c r="A73" s="121"/>
      <c r="B73" s="121"/>
      <c r="P73" s="121"/>
    </row>
    <row r="74" spans="1:16" x14ac:dyDescent="0.2">
      <c r="A74" s="121"/>
      <c r="B74" s="121"/>
      <c r="P74" s="121"/>
    </row>
    <row r="75" spans="1:16" x14ac:dyDescent="0.2">
      <c r="A75" s="121"/>
      <c r="B75" s="121"/>
      <c r="P75" s="121"/>
    </row>
    <row r="76" spans="1:16" x14ac:dyDescent="0.2">
      <c r="A76" s="121"/>
      <c r="B76" s="121"/>
      <c r="P76" s="121"/>
    </row>
    <row r="77" spans="1:16" x14ac:dyDescent="0.2">
      <c r="A77" s="121"/>
      <c r="B77" s="121"/>
      <c r="P77" s="121"/>
    </row>
    <row r="78" spans="1:16" x14ac:dyDescent="0.2">
      <c r="A78" s="121"/>
      <c r="B78" s="121"/>
      <c r="P78" s="121"/>
    </row>
    <row r="79" spans="1:16" x14ac:dyDescent="0.2">
      <c r="A79" s="121"/>
      <c r="B79" s="121"/>
      <c r="P79" s="121"/>
    </row>
    <row r="80" spans="1:16" x14ac:dyDescent="0.2">
      <c r="A80" s="121"/>
      <c r="B80" s="121"/>
      <c r="P80" s="121"/>
    </row>
    <row r="81" spans="1:16" x14ac:dyDescent="0.2">
      <c r="A81" s="121"/>
      <c r="B81" s="121"/>
      <c r="P81" s="121"/>
    </row>
    <row r="82" spans="1:16" x14ac:dyDescent="0.2">
      <c r="A82" s="121"/>
      <c r="B82" s="121"/>
      <c r="P82" s="121"/>
    </row>
    <row r="83" spans="1:16" x14ac:dyDescent="0.2">
      <c r="A83" s="121"/>
      <c r="B83" s="121"/>
      <c r="P83" s="121"/>
    </row>
    <row r="84" spans="1:16" x14ac:dyDescent="0.2">
      <c r="A84" s="121"/>
      <c r="B84" s="121"/>
      <c r="P84" s="121"/>
    </row>
    <row r="85" spans="1:16" x14ac:dyDescent="0.2">
      <c r="A85" s="121"/>
      <c r="B85" s="121"/>
      <c r="P85" s="121"/>
    </row>
    <row r="86" spans="1:16" x14ac:dyDescent="0.2">
      <c r="A86" s="121"/>
      <c r="B86" s="121"/>
      <c r="P86" s="121"/>
    </row>
    <row r="87" spans="1:16" x14ac:dyDescent="0.2">
      <c r="A87" s="121"/>
      <c r="B87" s="121"/>
      <c r="P87" s="121"/>
    </row>
    <row r="88" spans="1:16" x14ac:dyDescent="0.2">
      <c r="A88" s="121"/>
      <c r="B88" s="121"/>
      <c r="P88" s="121"/>
    </row>
    <row r="89" spans="1:16" x14ac:dyDescent="0.2">
      <c r="A89" s="121"/>
      <c r="B89" s="121"/>
      <c r="P89" s="121"/>
    </row>
    <row r="90" spans="1:16" x14ac:dyDescent="0.2">
      <c r="A90" s="121"/>
      <c r="B90" s="121"/>
      <c r="P90" s="121"/>
    </row>
    <row r="91" spans="1:16" x14ac:dyDescent="0.2">
      <c r="A91" s="121"/>
      <c r="B91" s="121"/>
      <c r="P91" s="121"/>
    </row>
    <row r="92" spans="1:16" x14ac:dyDescent="0.2">
      <c r="A92" s="121"/>
      <c r="B92" s="121"/>
      <c r="P92" s="121"/>
    </row>
    <row r="93" spans="1:16" x14ac:dyDescent="0.2">
      <c r="A93" s="121"/>
      <c r="B93" s="121"/>
      <c r="P93" s="121"/>
    </row>
    <row r="94" spans="1:16" x14ac:dyDescent="0.2">
      <c r="A94" s="121"/>
      <c r="B94" s="121"/>
      <c r="P94" s="121"/>
    </row>
    <row r="95" spans="1:16" x14ac:dyDescent="0.2">
      <c r="A95" s="121"/>
      <c r="B95" s="121"/>
      <c r="P95" s="121"/>
    </row>
    <row r="96" spans="1:16" x14ac:dyDescent="0.2">
      <c r="A96" s="121"/>
      <c r="B96" s="121"/>
      <c r="P96" s="121"/>
    </row>
    <row r="97" spans="1:16" x14ac:dyDescent="0.2">
      <c r="A97" s="121"/>
      <c r="B97" s="121"/>
      <c r="P97" s="121"/>
    </row>
    <row r="98" spans="1:16" x14ac:dyDescent="0.2">
      <c r="A98" s="121"/>
      <c r="B98" s="121"/>
      <c r="P98" s="121"/>
    </row>
    <row r="99" spans="1:16" x14ac:dyDescent="0.2">
      <c r="A99" s="121"/>
      <c r="B99" s="121"/>
      <c r="P99" s="121"/>
    </row>
    <row r="100" spans="1:16" x14ac:dyDescent="0.2">
      <c r="A100" s="121"/>
      <c r="B100" s="121"/>
      <c r="P100" s="121"/>
    </row>
    <row r="101" spans="1:16" ht="10.5" thickBot="1" x14ac:dyDescent="0.25">
      <c r="P101" s="121"/>
    </row>
  </sheetData>
  <mergeCells count="9">
    <mergeCell ref="R4:R5"/>
    <mergeCell ref="R21:R22"/>
    <mergeCell ref="T4:T5"/>
    <mergeCell ref="C3:M3"/>
    <mergeCell ref="E22:O22"/>
    <mergeCell ref="C20:M20"/>
    <mergeCell ref="E5:O5"/>
    <mergeCell ref="C4:O4"/>
    <mergeCell ref="C21:G21"/>
  </mergeCells>
  <hyperlinks>
    <hyperlink ref="A1" location="MAIN!A4" display="MAIN" xr:uid="{00000000-0004-0000-1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>
    <tabColor theme="8" tint="0.79985961485641044"/>
  </sheetPr>
  <dimension ref="A1:Y100"/>
  <sheetViews>
    <sheetView workbookViewId="0"/>
  </sheetViews>
  <sheetFormatPr defaultColWidth="11.109375" defaultRowHeight="10" x14ac:dyDescent="0.2"/>
  <cols>
    <col min="1" max="1" width="11.44140625" style="3" customWidth="1"/>
    <col min="2" max="2" width="2" style="3" customWidth="1"/>
    <col min="3" max="3" width="76" style="127" customWidth="1"/>
    <col min="4" max="4" width="6.21875" style="123" bestFit="1" customWidth="1"/>
    <col min="5" max="5" width="13.6640625" style="123" customWidth="1"/>
    <col min="6" max="6" width="16.77734375" style="123" customWidth="1"/>
    <col min="7" max="9" width="13.6640625" style="123" customWidth="1"/>
    <col min="10" max="10" width="7.44140625" style="123" customWidth="1"/>
    <col min="11" max="16384" width="11.109375" style="3"/>
  </cols>
  <sheetData>
    <row r="1" spans="1:25" ht="18.75" customHeight="1" thickBot="1" x14ac:dyDescent="0.25">
      <c r="A1" s="103" t="s">
        <v>52</v>
      </c>
      <c r="C1" s="126"/>
      <c r="D1" s="121"/>
      <c r="E1" s="121"/>
      <c r="F1" s="121"/>
      <c r="G1" s="121"/>
      <c r="H1" s="121"/>
      <c r="I1" s="121"/>
      <c r="J1" s="121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x14ac:dyDescent="0.2">
      <c r="A2" s="104"/>
      <c r="B2" s="104"/>
      <c r="C2" s="22" t="s">
        <v>633</v>
      </c>
      <c r="D2" s="121"/>
      <c r="E2" s="121"/>
      <c r="F2" s="121"/>
      <c r="G2" s="121"/>
      <c r="H2" s="121"/>
      <c r="I2" s="121"/>
      <c r="J2" s="121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x14ac:dyDescent="0.2">
      <c r="A3" s="104"/>
      <c r="B3" s="104"/>
      <c r="C3" s="126"/>
      <c r="D3" s="121"/>
      <c r="E3" s="121"/>
      <c r="F3" s="121"/>
      <c r="G3" s="121"/>
      <c r="H3" s="121"/>
      <c r="I3" s="121"/>
      <c r="J3" s="121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33.75" customHeight="1" thickBot="1" x14ac:dyDescent="0.3">
      <c r="A4" s="104"/>
      <c r="B4" s="104"/>
      <c r="C4" s="409" t="s">
        <v>632</v>
      </c>
      <c r="D4" s="105"/>
      <c r="E4" s="110" t="s">
        <v>187</v>
      </c>
      <c r="F4" s="408" t="s">
        <v>188</v>
      </c>
      <c r="G4" s="408" t="s">
        <v>189</v>
      </c>
      <c r="H4" s="408" t="s">
        <v>190</v>
      </c>
      <c r="I4" s="408" t="s">
        <v>191</v>
      </c>
      <c r="J4" s="121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25" ht="10.5" x14ac:dyDescent="0.25">
      <c r="A5" s="104"/>
      <c r="B5" s="104"/>
      <c r="C5" s="131"/>
      <c r="D5" s="132"/>
      <c r="E5" s="133" t="s">
        <v>192</v>
      </c>
      <c r="F5" s="133" t="s">
        <v>193</v>
      </c>
      <c r="G5" s="133" t="s">
        <v>194</v>
      </c>
      <c r="H5" s="133" t="s">
        <v>195</v>
      </c>
      <c r="I5" s="133" t="s">
        <v>196</v>
      </c>
      <c r="J5" s="121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25" ht="19.5" customHeight="1" x14ac:dyDescent="0.25">
      <c r="A6" s="104"/>
      <c r="B6" s="104"/>
      <c r="C6" s="134" t="s">
        <v>197</v>
      </c>
      <c r="D6" s="135"/>
      <c r="E6" s="136"/>
      <c r="F6" s="136"/>
      <c r="G6" s="136"/>
      <c r="H6" s="136"/>
      <c r="I6" s="136"/>
      <c r="J6" s="121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1.25" customHeight="1" x14ac:dyDescent="0.25">
      <c r="A7" s="104"/>
      <c r="B7" s="104"/>
      <c r="C7" s="137" t="s">
        <v>198</v>
      </c>
      <c r="D7" s="138" t="s">
        <v>199</v>
      </c>
      <c r="E7" s="139">
        <v>1473384</v>
      </c>
      <c r="F7" s="140">
        <v>1473384</v>
      </c>
      <c r="G7" s="235"/>
      <c r="H7" s="140">
        <v>0</v>
      </c>
      <c r="I7" s="235"/>
      <c r="J7" s="121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25" ht="11.25" customHeight="1" x14ac:dyDescent="0.25">
      <c r="A8" s="104"/>
      <c r="B8" s="104"/>
      <c r="C8" s="141" t="s">
        <v>201</v>
      </c>
      <c r="D8" s="142" t="s">
        <v>55</v>
      </c>
      <c r="E8" s="143">
        <v>624085</v>
      </c>
      <c r="F8" s="144">
        <v>624085</v>
      </c>
      <c r="G8" s="236"/>
      <c r="H8" s="144">
        <v>0</v>
      </c>
      <c r="I8" s="236"/>
      <c r="J8" s="121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25" ht="22.5" customHeight="1" x14ac:dyDescent="0.25">
      <c r="A9" s="104"/>
      <c r="B9" s="104"/>
      <c r="C9" s="141" t="s">
        <v>480</v>
      </c>
      <c r="D9" s="142" t="s">
        <v>57</v>
      </c>
      <c r="E9" s="143">
        <v>0</v>
      </c>
      <c r="F9" s="144">
        <v>0</v>
      </c>
      <c r="G9" s="236"/>
      <c r="H9" s="144">
        <v>0</v>
      </c>
      <c r="I9" s="236"/>
      <c r="J9" s="121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25" ht="11.25" customHeight="1" x14ac:dyDescent="0.25">
      <c r="A10" s="104"/>
      <c r="B10" s="104"/>
      <c r="C10" s="141" t="s">
        <v>202</v>
      </c>
      <c r="D10" s="142" t="s">
        <v>59</v>
      </c>
      <c r="E10" s="143">
        <v>0</v>
      </c>
      <c r="F10" s="236"/>
      <c r="G10" s="144">
        <v>0</v>
      </c>
      <c r="H10" s="144">
        <v>0</v>
      </c>
      <c r="I10" s="144">
        <v>0</v>
      </c>
      <c r="J10" s="121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25" ht="11.25" customHeight="1" x14ac:dyDescent="0.25">
      <c r="A11" s="104"/>
      <c r="B11" s="104"/>
      <c r="C11" s="141" t="s">
        <v>203</v>
      </c>
      <c r="D11" s="142" t="s">
        <v>63</v>
      </c>
      <c r="E11" s="143">
        <v>0</v>
      </c>
      <c r="F11" s="144">
        <v>0</v>
      </c>
      <c r="G11" s="236"/>
      <c r="H11" s="236"/>
      <c r="I11" s="236"/>
      <c r="J11" s="121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</row>
    <row r="12" spans="1:25" ht="11.25" customHeight="1" x14ac:dyDescent="0.25">
      <c r="A12" s="104"/>
      <c r="B12" s="104"/>
      <c r="C12" s="141" t="s">
        <v>204</v>
      </c>
      <c r="D12" s="142" t="s">
        <v>67</v>
      </c>
      <c r="E12" s="143">
        <v>0</v>
      </c>
      <c r="F12" s="236"/>
      <c r="G12" s="144">
        <v>0</v>
      </c>
      <c r="H12" s="144">
        <v>0</v>
      </c>
      <c r="I12" s="144">
        <v>0</v>
      </c>
      <c r="J12" s="121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1.25" customHeight="1" x14ac:dyDescent="0.25">
      <c r="A13" s="104"/>
      <c r="B13" s="104"/>
      <c r="C13" s="141" t="s">
        <v>205</v>
      </c>
      <c r="D13" s="142" t="s">
        <v>71</v>
      </c>
      <c r="E13" s="143">
        <v>0</v>
      </c>
      <c r="F13" s="236"/>
      <c r="G13" s="144">
        <v>0</v>
      </c>
      <c r="H13" s="144">
        <v>0</v>
      </c>
      <c r="I13" s="144">
        <v>0</v>
      </c>
      <c r="J13" s="121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</row>
    <row r="14" spans="1:25" ht="11.25" customHeight="1" x14ac:dyDescent="0.25">
      <c r="A14" s="104"/>
      <c r="B14" s="104"/>
      <c r="C14" s="134" t="s">
        <v>206</v>
      </c>
      <c r="D14" s="142" t="s">
        <v>75</v>
      </c>
      <c r="E14" s="143">
        <v>5331636</v>
      </c>
      <c r="F14" s="144">
        <v>5331636</v>
      </c>
      <c r="G14" s="236"/>
      <c r="H14" s="236"/>
      <c r="I14" s="236"/>
      <c r="J14" s="121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</row>
    <row r="15" spans="1:25" ht="11.25" customHeight="1" x14ac:dyDescent="0.25">
      <c r="A15" s="104"/>
      <c r="B15" s="104"/>
      <c r="C15" s="141" t="s">
        <v>177</v>
      </c>
      <c r="D15" s="142" t="s">
        <v>76</v>
      </c>
      <c r="E15" s="143">
        <v>2540050</v>
      </c>
      <c r="F15" s="236"/>
      <c r="G15" s="144">
        <v>1105634</v>
      </c>
      <c r="H15" s="144">
        <v>1434416</v>
      </c>
      <c r="I15" s="144">
        <v>0</v>
      </c>
      <c r="J15" s="121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</row>
    <row r="16" spans="1:25" ht="11.25" customHeight="1" x14ac:dyDescent="0.25">
      <c r="A16" s="104"/>
      <c r="B16" s="104"/>
      <c r="C16" s="141" t="s">
        <v>207</v>
      </c>
      <c r="D16" s="142" t="s">
        <v>79</v>
      </c>
      <c r="E16" s="143">
        <v>440767</v>
      </c>
      <c r="F16" s="236"/>
      <c r="G16" s="236"/>
      <c r="H16" s="236"/>
      <c r="I16" s="144">
        <v>440767</v>
      </c>
      <c r="J16" s="121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21" customHeight="1" x14ac:dyDescent="0.25">
      <c r="A17" s="104"/>
      <c r="B17" s="104"/>
      <c r="C17" s="141" t="s">
        <v>349</v>
      </c>
      <c r="D17" s="142" t="s">
        <v>83</v>
      </c>
      <c r="E17" s="143">
        <v>0</v>
      </c>
      <c r="F17" s="144">
        <v>0</v>
      </c>
      <c r="G17" s="144">
        <v>0</v>
      </c>
      <c r="H17" s="144">
        <v>0</v>
      </c>
      <c r="I17" s="144">
        <v>0</v>
      </c>
      <c r="J17" s="121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34.5" customHeight="1" x14ac:dyDescent="0.25">
      <c r="A18" s="104"/>
      <c r="B18" s="104"/>
      <c r="C18" s="134" t="s">
        <v>208</v>
      </c>
      <c r="D18" s="147"/>
      <c r="E18" s="148"/>
      <c r="F18" s="148"/>
      <c r="G18" s="148"/>
      <c r="H18" s="148"/>
      <c r="I18" s="148"/>
      <c r="J18" s="121"/>
      <c r="K18" s="345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</row>
    <row r="19" spans="1:25" ht="24" customHeight="1" x14ac:dyDescent="0.25">
      <c r="A19" s="104"/>
      <c r="B19" s="104"/>
      <c r="C19" s="141" t="s">
        <v>208</v>
      </c>
      <c r="D19" s="142" t="s">
        <v>91</v>
      </c>
      <c r="E19" s="143">
        <v>0</v>
      </c>
      <c r="F19" s="144">
        <v>0</v>
      </c>
      <c r="G19" s="236"/>
      <c r="H19" s="236"/>
      <c r="I19" s="236"/>
      <c r="J19" s="121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</row>
    <row r="20" spans="1:25" ht="11.25" customHeight="1" x14ac:dyDescent="0.25">
      <c r="A20" s="104"/>
      <c r="B20" s="104"/>
      <c r="C20" s="134" t="s">
        <v>209</v>
      </c>
      <c r="D20" s="135"/>
      <c r="E20" s="148"/>
      <c r="F20" s="148"/>
      <c r="G20" s="148"/>
      <c r="H20" s="148"/>
      <c r="I20" s="148"/>
      <c r="J20" s="121"/>
      <c r="K20" s="345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</row>
    <row r="21" spans="1:25" ht="10.5" x14ac:dyDescent="0.25">
      <c r="A21" s="104"/>
      <c r="B21" s="104"/>
      <c r="C21" s="141" t="s">
        <v>304</v>
      </c>
      <c r="D21" s="149" t="s">
        <v>93</v>
      </c>
      <c r="E21" s="143">
        <v>0</v>
      </c>
      <c r="F21" s="144">
        <v>0</v>
      </c>
      <c r="G21" s="144">
        <v>0</v>
      </c>
      <c r="H21" s="144">
        <v>0</v>
      </c>
      <c r="I21" s="236"/>
      <c r="J21" s="121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</row>
    <row r="22" spans="1:25" ht="11.25" customHeight="1" thickBot="1" x14ac:dyDescent="0.3">
      <c r="A22" s="104"/>
      <c r="B22" s="104"/>
      <c r="C22" s="150" t="s">
        <v>210</v>
      </c>
      <c r="D22" s="151" t="s">
        <v>103</v>
      </c>
      <c r="E22" s="152">
        <v>10409922</v>
      </c>
      <c r="F22" s="153">
        <v>7429105</v>
      </c>
      <c r="G22" s="153">
        <v>1105634</v>
      </c>
      <c r="H22" s="153">
        <v>1434416</v>
      </c>
      <c r="I22" s="153">
        <v>440767</v>
      </c>
      <c r="J22" s="121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</row>
    <row r="23" spans="1:25" x14ac:dyDescent="0.2">
      <c r="A23" s="104"/>
      <c r="B23" s="104"/>
      <c r="C23" s="126"/>
      <c r="D23" s="121"/>
      <c r="E23" s="121"/>
      <c r="F23" s="121"/>
      <c r="G23" s="121"/>
      <c r="H23" s="121"/>
      <c r="I23" s="121"/>
      <c r="J23" s="121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</row>
    <row r="24" spans="1:25" x14ac:dyDescent="0.2">
      <c r="A24" s="104"/>
      <c r="B24" s="104"/>
      <c r="C24" s="126"/>
      <c r="D24" s="121"/>
      <c r="E24" s="121"/>
      <c r="F24" s="121"/>
      <c r="G24" s="121"/>
      <c r="H24" s="121"/>
      <c r="I24" s="121"/>
      <c r="J24" s="121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</row>
    <row r="25" spans="1:25" x14ac:dyDescent="0.2">
      <c r="A25" s="104"/>
      <c r="B25" s="104"/>
      <c r="C25" s="22" t="s">
        <v>634</v>
      </c>
      <c r="D25" s="121"/>
      <c r="E25" s="121"/>
      <c r="F25" s="121"/>
      <c r="G25" s="121"/>
      <c r="H25" s="121"/>
      <c r="I25" s="121"/>
      <c r="J25" s="121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</row>
    <row r="26" spans="1:25" x14ac:dyDescent="0.2">
      <c r="A26" s="104"/>
      <c r="B26" s="104"/>
      <c r="C26" s="126"/>
      <c r="D26" s="121"/>
      <c r="E26" s="121"/>
      <c r="F26" s="121"/>
      <c r="G26" s="121"/>
      <c r="H26" s="121"/>
      <c r="I26" s="121"/>
      <c r="J26" s="121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</row>
    <row r="27" spans="1:25" ht="33.75" customHeight="1" thickBot="1" x14ac:dyDescent="0.3">
      <c r="A27" s="104"/>
      <c r="B27" s="104"/>
      <c r="C27" s="409" t="s">
        <v>632</v>
      </c>
      <c r="D27" s="105"/>
      <c r="E27" s="110" t="s">
        <v>187</v>
      </c>
      <c r="F27" s="408" t="s">
        <v>188</v>
      </c>
      <c r="G27" s="408" t="s">
        <v>189</v>
      </c>
      <c r="H27" s="408" t="s">
        <v>190</v>
      </c>
      <c r="I27" s="408" t="s">
        <v>191</v>
      </c>
      <c r="J27" s="121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</row>
    <row r="28" spans="1:25" ht="10.5" x14ac:dyDescent="0.25">
      <c r="A28" s="104"/>
      <c r="B28" s="104"/>
      <c r="C28" s="131"/>
      <c r="D28" s="154"/>
      <c r="E28" s="133" t="s">
        <v>192</v>
      </c>
      <c r="F28" s="133" t="s">
        <v>193</v>
      </c>
      <c r="G28" s="133" t="s">
        <v>194</v>
      </c>
      <c r="H28" s="133" t="s">
        <v>195</v>
      </c>
      <c r="I28" s="133" t="s">
        <v>196</v>
      </c>
      <c r="J28" s="121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</row>
    <row r="29" spans="1:25" ht="11.25" customHeight="1" x14ac:dyDescent="0.25">
      <c r="A29" s="104"/>
      <c r="B29" s="104"/>
      <c r="C29" s="134" t="s">
        <v>211</v>
      </c>
      <c r="D29" s="155"/>
      <c r="E29" s="136"/>
      <c r="F29" s="136"/>
      <c r="G29" s="136"/>
      <c r="H29" s="136"/>
      <c r="I29" s="136"/>
      <c r="J29" s="121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</row>
    <row r="30" spans="1:25" ht="11.25" customHeight="1" x14ac:dyDescent="0.25">
      <c r="A30" s="104"/>
      <c r="B30" s="104"/>
      <c r="C30" s="215" t="s">
        <v>212</v>
      </c>
      <c r="D30" s="216" t="s">
        <v>104</v>
      </c>
      <c r="E30" s="188">
        <v>0</v>
      </c>
      <c r="F30" s="237"/>
      <c r="G30" s="237"/>
      <c r="H30" s="178">
        <v>0</v>
      </c>
      <c r="I30" s="237"/>
      <c r="J30" s="121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</row>
    <row r="31" spans="1:25" ht="20.5" x14ac:dyDescent="0.25">
      <c r="A31" s="104"/>
      <c r="B31" s="104"/>
      <c r="C31" s="325" t="s">
        <v>213</v>
      </c>
      <c r="D31" s="142" t="s">
        <v>106</v>
      </c>
      <c r="E31" s="143">
        <v>0</v>
      </c>
      <c r="F31" s="238"/>
      <c r="G31" s="238"/>
      <c r="H31" s="144">
        <v>0</v>
      </c>
      <c r="I31" s="238"/>
      <c r="J31" s="121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1.25" customHeight="1" x14ac:dyDescent="0.25">
      <c r="A32" s="104"/>
      <c r="B32" s="104"/>
      <c r="C32" s="325" t="s">
        <v>214</v>
      </c>
      <c r="D32" s="142" t="s">
        <v>108</v>
      </c>
      <c r="E32" s="143">
        <v>0</v>
      </c>
      <c r="F32" s="238"/>
      <c r="G32" s="238"/>
      <c r="H32" s="144">
        <v>0</v>
      </c>
      <c r="I32" s="144">
        <v>0</v>
      </c>
      <c r="J32" s="121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1.25" customHeight="1" x14ac:dyDescent="0.25">
      <c r="A33" s="104"/>
      <c r="B33" s="104"/>
      <c r="C33" s="325" t="s">
        <v>350</v>
      </c>
      <c r="D33" s="142" t="s">
        <v>114</v>
      </c>
      <c r="E33" s="323">
        <v>0</v>
      </c>
      <c r="F33" s="238"/>
      <c r="G33" s="238"/>
      <c r="H33" s="238"/>
      <c r="I33" s="238"/>
      <c r="J33" s="121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</row>
    <row r="34" spans="1:25" ht="11.25" customHeight="1" x14ac:dyDescent="0.25">
      <c r="A34" s="104"/>
      <c r="B34" s="104"/>
      <c r="C34" s="325" t="s">
        <v>216</v>
      </c>
      <c r="D34" s="142" t="s">
        <v>112</v>
      </c>
      <c r="E34" s="143">
        <v>0</v>
      </c>
      <c r="F34" s="238"/>
      <c r="G34" s="238"/>
      <c r="H34" s="144">
        <v>0</v>
      </c>
      <c r="I34" s="238"/>
      <c r="J34" s="121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1.25" customHeight="1" x14ac:dyDescent="0.25">
      <c r="A35" s="104"/>
      <c r="B35" s="104"/>
      <c r="C35" s="325" t="s">
        <v>215</v>
      </c>
      <c r="D35" s="142" t="s">
        <v>114</v>
      </c>
      <c r="E35" s="143">
        <v>0</v>
      </c>
      <c r="F35" s="238"/>
      <c r="G35" s="238"/>
      <c r="H35" s="144">
        <v>0</v>
      </c>
      <c r="I35" s="238"/>
      <c r="J35" s="121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</row>
    <row r="36" spans="1:25" ht="20.5" x14ac:dyDescent="0.25">
      <c r="A36" s="104"/>
      <c r="B36" s="104"/>
      <c r="C36" s="325" t="s">
        <v>217</v>
      </c>
      <c r="D36" s="142" t="s">
        <v>116</v>
      </c>
      <c r="E36" s="143">
        <v>0</v>
      </c>
      <c r="F36" s="238"/>
      <c r="G36" s="238"/>
      <c r="H36" s="144">
        <v>0</v>
      </c>
      <c r="I36" s="238"/>
      <c r="J36" s="121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</row>
    <row r="37" spans="1:25" ht="20.5" x14ac:dyDescent="0.25">
      <c r="A37" s="104"/>
      <c r="B37" s="104"/>
      <c r="C37" s="325" t="s">
        <v>218</v>
      </c>
      <c r="D37" s="142" t="s">
        <v>118</v>
      </c>
      <c r="E37" s="143">
        <v>0</v>
      </c>
      <c r="F37" s="238"/>
      <c r="G37" s="238"/>
      <c r="H37" s="144">
        <v>0</v>
      </c>
      <c r="I37" s="144">
        <v>0</v>
      </c>
      <c r="J37" s="121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</row>
    <row r="38" spans="1:25" ht="11.25" customHeight="1" x14ac:dyDescent="0.25">
      <c r="A38" s="104"/>
      <c r="B38" s="104"/>
      <c r="C38" s="217" t="s">
        <v>220</v>
      </c>
      <c r="D38" s="218" t="s">
        <v>122</v>
      </c>
      <c r="E38" s="219">
        <v>0</v>
      </c>
      <c r="F38" s="239"/>
      <c r="G38" s="239"/>
      <c r="H38" s="208">
        <v>0</v>
      </c>
      <c r="I38" s="208">
        <v>0</v>
      </c>
      <c r="J38" s="121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</row>
    <row r="39" spans="1:25" ht="11.25" customHeight="1" x14ac:dyDescent="0.25">
      <c r="A39" s="104"/>
      <c r="B39" s="104"/>
      <c r="C39" s="134" t="s">
        <v>221</v>
      </c>
      <c r="D39" s="158" t="s">
        <v>124</v>
      </c>
      <c r="E39" s="159">
        <v>0</v>
      </c>
      <c r="F39" s="240"/>
      <c r="G39" s="240"/>
      <c r="H39" s="160">
        <v>0</v>
      </c>
      <c r="I39" s="160">
        <v>0</v>
      </c>
      <c r="J39" s="121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</row>
    <row r="40" spans="1:25" ht="11.25" customHeight="1" x14ac:dyDescent="0.25">
      <c r="A40" s="104"/>
      <c r="B40" s="104"/>
      <c r="C40" s="324" t="s">
        <v>345</v>
      </c>
      <c r="D40" s="220"/>
      <c r="E40" s="221">
        <v>0</v>
      </c>
      <c r="F40" s="222">
        <v>0</v>
      </c>
      <c r="G40" s="222">
        <v>0</v>
      </c>
      <c r="H40" s="222">
        <v>0</v>
      </c>
      <c r="I40" s="222">
        <v>0</v>
      </c>
      <c r="J40" s="121"/>
      <c r="K40" s="345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</row>
    <row r="41" spans="1:25" ht="11.25" customHeight="1" x14ac:dyDescent="0.25">
      <c r="A41" s="104"/>
      <c r="B41" s="104"/>
      <c r="C41" s="215" t="s">
        <v>351</v>
      </c>
      <c r="D41" s="216" t="s">
        <v>130</v>
      </c>
      <c r="E41" s="188">
        <v>10409922</v>
      </c>
      <c r="F41" s="178">
        <v>7429105</v>
      </c>
      <c r="G41" s="178">
        <v>1105634</v>
      </c>
      <c r="H41" s="178">
        <v>1434416</v>
      </c>
      <c r="I41" s="178">
        <v>440767</v>
      </c>
      <c r="J41" s="121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</row>
    <row r="42" spans="1:25" ht="11.25" customHeight="1" x14ac:dyDescent="0.25">
      <c r="A42" s="104"/>
      <c r="B42" s="104"/>
      <c r="C42" s="325" t="s">
        <v>352</v>
      </c>
      <c r="D42" s="142" t="s">
        <v>131</v>
      </c>
      <c r="E42" s="143">
        <v>9969155</v>
      </c>
      <c r="F42" s="144">
        <v>7429105</v>
      </c>
      <c r="G42" s="144">
        <v>1105634</v>
      </c>
      <c r="H42" s="144">
        <v>1434416</v>
      </c>
      <c r="I42" s="243"/>
      <c r="J42" s="121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</row>
    <row r="43" spans="1:25" ht="10.5" x14ac:dyDescent="0.25">
      <c r="A43" s="104"/>
      <c r="B43" s="104"/>
      <c r="C43" s="325" t="s">
        <v>303</v>
      </c>
      <c r="D43" s="142" t="s">
        <v>135</v>
      </c>
      <c r="E43" s="143">
        <v>10409922</v>
      </c>
      <c r="F43" s="144">
        <v>7429105</v>
      </c>
      <c r="G43" s="144">
        <v>1105634</v>
      </c>
      <c r="H43" s="144">
        <v>1434416</v>
      </c>
      <c r="I43" s="144">
        <v>440767</v>
      </c>
      <c r="J43" s="121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</row>
    <row r="44" spans="1:25" ht="11.25" customHeight="1" x14ac:dyDescent="0.25">
      <c r="A44" s="104"/>
      <c r="B44" s="104"/>
      <c r="C44" s="162" t="s">
        <v>302</v>
      </c>
      <c r="D44" s="142" t="s">
        <v>137</v>
      </c>
      <c r="E44" s="143">
        <v>8903491</v>
      </c>
      <c r="F44" s="144">
        <v>7429105</v>
      </c>
      <c r="G44" s="144">
        <v>1105634</v>
      </c>
      <c r="H44" s="144">
        <v>368752</v>
      </c>
      <c r="I44" s="238"/>
      <c r="J44" s="121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</row>
    <row r="45" spans="1:25" ht="10.5" x14ac:dyDescent="0.25">
      <c r="A45" s="104"/>
      <c r="B45" s="104"/>
      <c r="C45" s="162" t="s">
        <v>338</v>
      </c>
      <c r="D45" s="142" t="s">
        <v>140</v>
      </c>
      <c r="E45" s="143">
        <v>4579614</v>
      </c>
      <c r="F45" s="238"/>
      <c r="G45" s="238"/>
      <c r="H45" s="238"/>
      <c r="I45" s="238"/>
      <c r="J45" s="121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</row>
    <row r="46" spans="1:25" ht="10.5" x14ac:dyDescent="0.25">
      <c r="A46" s="104"/>
      <c r="B46" s="104"/>
      <c r="C46" s="223" t="s">
        <v>344</v>
      </c>
      <c r="D46" s="218" t="s">
        <v>142</v>
      </c>
      <c r="E46" s="219">
        <v>1843760</v>
      </c>
      <c r="F46" s="238"/>
      <c r="G46" s="238"/>
      <c r="H46" s="238"/>
      <c r="I46" s="238"/>
      <c r="J46" s="121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</row>
    <row r="47" spans="1:25" ht="10.5" x14ac:dyDescent="0.25">
      <c r="A47" s="104"/>
      <c r="B47" s="104"/>
      <c r="C47" s="134" t="s">
        <v>301</v>
      </c>
      <c r="D47" s="158" t="s">
        <v>144</v>
      </c>
      <c r="E47" s="163">
        <v>2.2730999999999999</v>
      </c>
      <c r="F47" s="240"/>
      <c r="G47" s="240"/>
      <c r="H47" s="240"/>
      <c r="I47" s="240"/>
      <c r="J47" s="121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</row>
    <row r="48" spans="1:25" ht="11.25" customHeight="1" thickBot="1" x14ac:dyDescent="0.3">
      <c r="A48" s="104"/>
      <c r="B48" s="104"/>
      <c r="C48" s="150" t="s">
        <v>219</v>
      </c>
      <c r="D48" s="164" t="s">
        <v>146</v>
      </c>
      <c r="E48" s="165">
        <v>4.8289999999999997</v>
      </c>
      <c r="F48" s="241"/>
      <c r="G48" s="241"/>
      <c r="H48" s="241"/>
      <c r="I48" s="241"/>
      <c r="J48" s="121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</row>
    <row r="49" spans="1:25" x14ac:dyDescent="0.2">
      <c r="A49" s="104"/>
      <c r="B49" s="104"/>
      <c r="C49" s="126"/>
      <c r="D49" s="121"/>
      <c r="E49" s="121"/>
      <c r="F49" s="121"/>
      <c r="G49" s="121"/>
      <c r="H49" s="121"/>
      <c r="I49" s="121"/>
      <c r="J49" s="121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</row>
    <row r="50" spans="1:25" x14ac:dyDescent="0.2">
      <c r="A50" s="104"/>
      <c r="B50" s="104"/>
      <c r="C50" s="126"/>
      <c r="D50" s="121"/>
      <c r="E50" s="121"/>
      <c r="F50" s="121"/>
      <c r="G50" s="121"/>
      <c r="H50" s="121"/>
      <c r="I50" s="121"/>
      <c r="J50" s="121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</row>
    <row r="51" spans="1:25" x14ac:dyDescent="0.2">
      <c r="A51" s="104"/>
      <c r="B51" s="104"/>
      <c r="C51" s="126"/>
      <c r="D51" s="121"/>
      <c r="E51" s="121"/>
      <c r="F51" s="121"/>
      <c r="G51" s="121"/>
      <c r="H51" s="121"/>
      <c r="I51" s="121"/>
      <c r="J51" s="121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</row>
    <row r="52" spans="1:25" ht="10.5" x14ac:dyDescent="0.25">
      <c r="A52" s="104"/>
      <c r="B52" s="104"/>
      <c r="C52" s="166" t="s">
        <v>224</v>
      </c>
      <c r="D52" s="121"/>
      <c r="E52" s="121"/>
      <c r="F52" s="121"/>
      <c r="G52" s="121"/>
      <c r="H52" s="121"/>
      <c r="I52" s="121"/>
      <c r="J52" s="121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</row>
    <row r="53" spans="1:25" x14ac:dyDescent="0.2">
      <c r="A53" s="104"/>
      <c r="B53" s="104"/>
      <c r="C53" s="126"/>
      <c r="D53" s="121"/>
      <c r="E53" s="121"/>
      <c r="F53" s="121"/>
      <c r="G53" s="121"/>
      <c r="H53" s="121"/>
      <c r="I53" s="121"/>
      <c r="J53" s="121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</row>
    <row r="54" spans="1:25" ht="33.75" customHeight="1" thickBot="1" x14ac:dyDescent="0.3">
      <c r="A54" s="104"/>
      <c r="B54" s="104"/>
      <c r="C54" s="409" t="s">
        <v>632</v>
      </c>
      <c r="D54" s="105"/>
      <c r="E54" s="110" t="s">
        <v>187</v>
      </c>
      <c r="F54" s="121"/>
      <c r="G54" s="121"/>
      <c r="H54" s="121"/>
      <c r="I54" s="121"/>
      <c r="J54" s="121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</row>
    <row r="55" spans="1:25" ht="10.5" x14ac:dyDescent="0.25">
      <c r="A55" s="104"/>
      <c r="B55" s="104"/>
      <c r="C55" s="131"/>
      <c r="D55" s="132"/>
      <c r="E55" s="133" t="s">
        <v>225</v>
      </c>
      <c r="F55" s="121"/>
      <c r="G55" s="121"/>
      <c r="H55" s="121"/>
      <c r="I55" s="121"/>
      <c r="J55" s="121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</row>
    <row r="56" spans="1:25" ht="12" customHeight="1" x14ac:dyDescent="0.25">
      <c r="A56" s="104"/>
      <c r="B56" s="104"/>
      <c r="C56" s="134" t="s">
        <v>226</v>
      </c>
      <c r="D56" s="135"/>
      <c r="E56" s="148"/>
      <c r="F56" s="121"/>
      <c r="G56" s="121"/>
      <c r="H56" s="121"/>
      <c r="I56" s="121"/>
      <c r="J56" s="121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</row>
    <row r="57" spans="1:25" ht="11.25" customHeight="1" x14ac:dyDescent="0.2">
      <c r="A57" s="104"/>
      <c r="B57" s="104"/>
      <c r="C57" s="141" t="s">
        <v>227</v>
      </c>
      <c r="D57" s="149" t="s">
        <v>152</v>
      </c>
      <c r="E57" s="146">
        <v>8257930</v>
      </c>
      <c r="F57" s="121"/>
      <c r="G57" s="121"/>
      <c r="H57" s="121"/>
      <c r="I57" s="121"/>
      <c r="J57" s="121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</row>
    <row r="58" spans="1:25" ht="11.25" customHeight="1" x14ac:dyDescent="0.2">
      <c r="A58" s="104"/>
      <c r="B58" s="104"/>
      <c r="C58" s="141" t="s">
        <v>493</v>
      </c>
      <c r="D58" s="149" t="s">
        <v>153</v>
      </c>
      <c r="E58" s="146">
        <v>52571</v>
      </c>
      <c r="F58" s="121"/>
      <c r="G58" s="121"/>
      <c r="H58" s="121"/>
      <c r="I58" s="121"/>
      <c r="J58" s="121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</row>
    <row r="59" spans="1:25" ht="11.25" customHeight="1" x14ac:dyDescent="0.2">
      <c r="A59" s="104"/>
      <c r="B59" s="104"/>
      <c r="C59" s="141" t="s">
        <v>353</v>
      </c>
      <c r="D59" s="149" t="s">
        <v>154</v>
      </c>
      <c r="E59" s="146">
        <v>335487</v>
      </c>
      <c r="F59" s="121"/>
      <c r="G59" s="121"/>
      <c r="H59" s="121"/>
      <c r="I59" s="121"/>
      <c r="J59" s="121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</row>
    <row r="60" spans="1:25" ht="11.25" customHeight="1" x14ac:dyDescent="0.2">
      <c r="A60" s="104"/>
      <c r="B60" s="104"/>
      <c r="C60" s="141" t="s">
        <v>228</v>
      </c>
      <c r="D60" s="149" t="s">
        <v>156</v>
      </c>
      <c r="E60" s="146">
        <v>2538236</v>
      </c>
      <c r="F60" s="121"/>
      <c r="G60" s="121"/>
      <c r="H60" s="121"/>
      <c r="I60" s="121"/>
      <c r="J60" s="121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</row>
    <row r="61" spans="1:25" ht="20" x14ac:dyDescent="0.2">
      <c r="A61" s="104"/>
      <c r="B61" s="104"/>
      <c r="C61" s="141" t="s">
        <v>229</v>
      </c>
      <c r="D61" s="149" t="s">
        <v>158</v>
      </c>
      <c r="E61" s="146">
        <v>0</v>
      </c>
      <c r="F61" s="121"/>
      <c r="G61" s="121"/>
      <c r="H61" s="121"/>
      <c r="I61" s="121"/>
      <c r="J61" s="121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</row>
    <row r="62" spans="1:25" ht="10.5" x14ac:dyDescent="0.25">
      <c r="A62" s="104"/>
      <c r="B62" s="104"/>
      <c r="C62" s="167" t="s">
        <v>226</v>
      </c>
      <c r="D62" s="168" t="s">
        <v>162</v>
      </c>
      <c r="E62" s="157">
        <v>5331636</v>
      </c>
      <c r="F62" s="121"/>
      <c r="G62" s="121"/>
      <c r="H62" s="121"/>
      <c r="I62" s="121"/>
      <c r="J62" s="121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</row>
    <row r="63" spans="1:25" ht="10.5" x14ac:dyDescent="0.25">
      <c r="A63" s="104"/>
      <c r="B63" s="104"/>
      <c r="C63" s="134" t="s">
        <v>300</v>
      </c>
      <c r="D63" s="169"/>
      <c r="E63" s="160"/>
      <c r="F63" s="121"/>
      <c r="G63" s="121"/>
      <c r="H63" s="121"/>
      <c r="I63" s="121"/>
      <c r="J63" s="121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</row>
    <row r="64" spans="1:25" ht="11.25" customHeight="1" x14ac:dyDescent="0.2">
      <c r="A64" s="104"/>
      <c r="B64" s="104"/>
      <c r="C64" s="137" t="s">
        <v>230</v>
      </c>
      <c r="D64" s="170" t="s">
        <v>164</v>
      </c>
      <c r="E64" s="171">
        <v>375757</v>
      </c>
      <c r="F64" s="121"/>
      <c r="G64" s="121"/>
      <c r="H64" s="121"/>
      <c r="I64" s="121"/>
      <c r="J64" s="121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</row>
    <row r="65" spans="1:25" ht="11.25" customHeight="1" x14ac:dyDescent="0.2">
      <c r="A65" s="104"/>
      <c r="B65" s="104"/>
      <c r="C65" s="156" t="s">
        <v>481</v>
      </c>
      <c r="D65" s="168" t="s">
        <v>166</v>
      </c>
      <c r="E65" s="172">
        <v>103302</v>
      </c>
      <c r="F65" s="121"/>
      <c r="G65" s="121"/>
      <c r="H65" s="121"/>
      <c r="I65" s="121"/>
      <c r="J65" s="121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</row>
    <row r="66" spans="1:25" ht="12" customHeight="1" thickBot="1" x14ac:dyDescent="0.3">
      <c r="A66" s="104"/>
      <c r="B66" s="104"/>
      <c r="C66" s="150" t="s">
        <v>494</v>
      </c>
      <c r="D66" s="151" t="s">
        <v>167</v>
      </c>
      <c r="E66" s="152">
        <v>479059</v>
      </c>
      <c r="F66" s="121"/>
      <c r="G66" s="121"/>
      <c r="H66" s="121"/>
      <c r="I66" s="121"/>
      <c r="J66" s="121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</row>
    <row r="67" spans="1:25" x14ac:dyDescent="0.2">
      <c r="A67" s="104"/>
      <c r="B67" s="104"/>
      <c r="C67" s="126"/>
      <c r="D67" s="121"/>
      <c r="E67" s="121"/>
      <c r="F67" s="121"/>
      <c r="G67" s="121"/>
      <c r="H67" s="121"/>
      <c r="I67" s="121"/>
      <c r="J67" s="121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</row>
    <row r="68" spans="1:25" x14ac:dyDescent="0.2">
      <c r="A68" s="104"/>
      <c r="B68" s="104"/>
      <c r="C68" s="126"/>
      <c r="D68" s="121"/>
      <c r="E68" s="121"/>
      <c r="F68" s="121"/>
      <c r="G68" s="121"/>
      <c r="H68" s="121"/>
      <c r="I68" s="121"/>
      <c r="J68" s="121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</row>
    <row r="69" spans="1:25" x14ac:dyDescent="0.2">
      <c r="A69" s="104"/>
      <c r="B69" s="104"/>
      <c r="C69" s="126"/>
      <c r="D69" s="121"/>
      <c r="E69" s="121"/>
      <c r="F69" s="121"/>
      <c r="G69" s="121"/>
      <c r="H69" s="121"/>
      <c r="I69" s="121"/>
      <c r="J69" s="121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</row>
    <row r="70" spans="1:25" x14ac:dyDescent="0.2">
      <c r="A70" s="104"/>
      <c r="B70" s="104"/>
      <c r="C70" s="126"/>
      <c r="D70" s="121"/>
      <c r="E70" s="121"/>
      <c r="F70" s="121"/>
      <c r="G70" s="121"/>
      <c r="H70" s="121"/>
      <c r="I70" s="121"/>
      <c r="J70" s="121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</row>
    <row r="71" spans="1:25" x14ac:dyDescent="0.2">
      <c r="A71" s="104"/>
      <c r="B71" s="104"/>
      <c r="C71" s="126"/>
      <c r="D71" s="121"/>
      <c r="E71" s="121"/>
      <c r="F71" s="121"/>
      <c r="G71" s="121"/>
      <c r="H71" s="121"/>
      <c r="I71" s="121"/>
      <c r="J71" s="121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</row>
    <row r="72" spans="1:25" x14ac:dyDescent="0.2">
      <c r="A72" s="104"/>
      <c r="B72" s="104"/>
      <c r="C72" s="126"/>
      <c r="D72" s="121"/>
      <c r="E72" s="121"/>
      <c r="F72" s="121"/>
      <c r="G72" s="121"/>
      <c r="H72" s="121"/>
      <c r="I72" s="121"/>
      <c r="J72" s="121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</row>
    <row r="73" spans="1:25" x14ac:dyDescent="0.2">
      <c r="A73" s="104"/>
      <c r="B73" s="104"/>
      <c r="C73" s="126"/>
      <c r="D73" s="121"/>
      <c r="E73" s="121"/>
      <c r="F73" s="121"/>
      <c r="G73" s="121"/>
      <c r="H73" s="121"/>
      <c r="I73" s="121"/>
      <c r="J73" s="121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</row>
    <row r="74" spans="1:25" x14ac:dyDescent="0.2">
      <c r="A74" s="104"/>
      <c r="B74" s="104"/>
      <c r="C74" s="126"/>
      <c r="D74" s="121"/>
      <c r="E74" s="121"/>
      <c r="F74" s="121"/>
      <c r="G74" s="121"/>
      <c r="H74" s="121"/>
      <c r="I74" s="121"/>
      <c r="J74" s="121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</row>
    <row r="75" spans="1:25" x14ac:dyDescent="0.2">
      <c r="A75" s="104"/>
      <c r="B75" s="104"/>
      <c r="C75" s="126"/>
      <c r="D75" s="121"/>
      <c r="E75" s="121"/>
      <c r="F75" s="121"/>
      <c r="G75" s="121"/>
      <c r="H75" s="121"/>
      <c r="I75" s="121"/>
      <c r="J75" s="121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</row>
    <row r="76" spans="1:25" x14ac:dyDescent="0.2">
      <c r="A76" s="104"/>
      <c r="B76" s="104"/>
      <c r="C76" s="126"/>
      <c r="D76" s="121"/>
      <c r="E76" s="121"/>
      <c r="F76" s="121"/>
      <c r="G76" s="121"/>
      <c r="H76" s="121"/>
      <c r="I76" s="121"/>
      <c r="J76" s="121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</row>
    <row r="77" spans="1:25" x14ac:dyDescent="0.2">
      <c r="A77" s="104"/>
      <c r="B77" s="104"/>
      <c r="C77" s="126"/>
      <c r="D77" s="121"/>
      <c r="E77" s="121"/>
      <c r="F77" s="121"/>
      <c r="G77" s="121"/>
      <c r="H77" s="121"/>
      <c r="I77" s="121"/>
      <c r="J77" s="121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</row>
    <row r="78" spans="1:25" x14ac:dyDescent="0.2">
      <c r="A78" s="104"/>
      <c r="B78" s="104"/>
      <c r="C78" s="126"/>
      <c r="D78" s="121"/>
      <c r="E78" s="121"/>
      <c r="F78" s="121"/>
      <c r="G78" s="121"/>
      <c r="H78" s="121"/>
      <c r="I78" s="121"/>
      <c r="J78" s="121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</row>
    <row r="79" spans="1:25" x14ac:dyDescent="0.2">
      <c r="A79" s="104"/>
      <c r="B79" s="104"/>
      <c r="C79" s="126"/>
      <c r="D79" s="121"/>
      <c r="E79" s="121"/>
      <c r="F79" s="121"/>
      <c r="G79" s="121"/>
      <c r="H79" s="121"/>
      <c r="I79" s="121"/>
      <c r="J79" s="121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</row>
    <row r="80" spans="1:25" x14ac:dyDescent="0.2">
      <c r="A80" s="104"/>
      <c r="B80" s="104"/>
      <c r="C80" s="126"/>
      <c r="D80" s="121"/>
      <c r="E80" s="121"/>
      <c r="F80" s="121"/>
      <c r="G80" s="121"/>
      <c r="H80" s="121"/>
      <c r="I80" s="121"/>
      <c r="J80" s="121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</row>
    <row r="81" spans="1:25" x14ac:dyDescent="0.2">
      <c r="A81" s="104"/>
      <c r="B81" s="104"/>
      <c r="C81" s="126"/>
      <c r="D81" s="121"/>
      <c r="E81" s="121"/>
      <c r="F81" s="121"/>
      <c r="G81" s="121"/>
      <c r="H81" s="121"/>
      <c r="I81" s="121"/>
      <c r="J81" s="121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</row>
    <row r="82" spans="1:25" x14ac:dyDescent="0.2">
      <c r="A82" s="104"/>
      <c r="B82" s="104"/>
      <c r="C82" s="126"/>
      <c r="D82" s="121"/>
      <c r="E82" s="121"/>
      <c r="F82" s="121"/>
      <c r="G82" s="121"/>
      <c r="H82" s="121"/>
      <c r="I82" s="121"/>
      <c r="J82" s="121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</row>
    <row r="83" spans="1:25" x14ac:dyDescent="0.2">
      <c r="A83" s="104"/>
      <c r="B83" s="104"/>
      <c r="C83" s="126"/>
      <c r="D83" s="121"/>
      <c r="E83" s="121"/>
      <c r="F83" s="121"/>
      <c r="G83" s="121"/>
      <c r="H83" s="121"/>
      <c r="I83" s="121"/>
      <c r="J83" s="121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</row>
    <row r="84" spans="1:25" x14ac:dyDescent="0.2">
      <c r="A84" s="104"/>
      <c r="B84" s="104"/>
      <c r="C84" s="126"/>
      <c r="D84" s="121"/>
      <c r="E84" s="121"/>
      <c r="F84" s="121"/>
      <c r="G84" s="121"/>
      <c r="H84" s="121"/>
      <c r="I84" s="121"/>
      <c r="J84" s="121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</row>
    <row r="85" spans="1:25" x14ac:dyDescent="0.2">
      <c r="A85" s="104"/>
      <c r="B85" s="104"/>
      <c r="C85" s="126"/>
      <c r="D85" s="121"/>
      <c r="E85" s="121"/>
      <c r="F85" s="121"/>
      <c r="G85" s="121"/>
      <c r="H85" s="121"/>
      <c r="I85" s="121"/>
      <c r="J85" s="121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</row>
    <row r="86" spans="1:25" x14ac:dyDescent="0.2">
      <c r="A86" s="104"/>
      <c r="B86" s="104"/>
      <c r="C86" s="126"/>
      <c r="D86" s="121"/>
      <c r="E86" s="121"/>
      <c r="F86" s="121"/>
      <c r="G86" s="121"/>
      <c r="H86" s="121"/>
      <c r="I86" s="121"/>
      <c r="J86" s="121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</row>
    <row r="87" spans="1:25" x14ac:dyDescent="0.2">
      <c r="A87" s="104"/>
      <c r="B87" s="104"/>
      <c r="C87" s="126"/>
      <c r="D87" s="121"/>
      <c r="E87" s="121"/>
      <c r="F87" s="121"/>
      <c r="G87" s="121"/>
      <c r="H87" s="121"/>
      <c r="I87" s="121"/>
      <c r="J87" s="121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</row>
    <row r="88" spans="1:25" x14ac:dyDescent="0.2">
      <c r="A88" s="104"/>
      <c r="B88" s="104"/>
      <c r="C88" s="126"/>
      <c r="D88" s="121"/>
      <c r="E88" s="121"/>
      <c r="F88" s="121"/>
      <c r="G88" s="121"/>
      <c r="H88" s="121"/>
      <c r="I88" s="121"/>
      <c r="J88" s="121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</row>
    <row r="89" spans="1:25" x14ac:dyDescent="0.2">
      <c r="A89" s="104"/>
      <c r="B89" s="104"/>
      <c r="C89" s="126"/>
      <c r="D89" s="121"/>
      <c r="E89" s="121"/>
      <c r="F89" s="121"/>
      <c r="G89" s="121"/>
      <c r="H89" s="121"/>
      <c r="I89" s="121"/>
      <c r="J89" s="121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</row>
    <row r="90" spans="1:25" x14ac:dyDescent="0.2">
      <c r="A90" s="104"/>
      <c r="B90" s="104"/>
      <c r="C90" s="126"/>
      <c r="D90" s="121"/>
      <c r="E90" s="121"/>
      <c r="F90" s="121"/>
      <c r="G90" s="121"/>
      <c r="H90" s="121"/>
      <c r="I90" s="121"/>
      <c r="J90" s="121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</row>
    <row r="91" spans="1:25" x14ac:dyDescent="0.2">
      <c r="A91" s="104"/>
      <c r="B91" s="104"/>
      <c r="C91" s="126"/>
      <c r="D91" s="121"/>
      <c r="E91" s="121"/>
      <c r="F91" s="121"/>
      <c r="G91" s="121"/>
      <c r="H91" s="121"/>
      <c r="I91" s="121"/>
      <c r="J91" s="121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</row>
    <row r="92" spans="1:25" x14ac:dyDescent="0.2">
      <c r="A92" s="104"/>
      <c r="B92" s="104"/>
      <c r="C92" s="126"/>
      <c r="D92" s="121"/>
      <c r="E92" s="121"/>
      <c r="F92" s="121"/>
      <c r="G92" s="121"/>
      <c r="H92" s="121"/>
      <c r="I92" s="121"/>
      <c r="J92" s="121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</row>
    <row r="93" spans="1:25" x14ac:dyDescent="0.2">
      <c r="A93" s="104"/>
      <c r="B93" s="104"/>
      <c r="C93" s="126"/>
      <c r="D93" s="121"/>
      <c r="E93" s="121"/>
      <c r="F93" s="121"/>
      <c r="G93" s="121"/>
      <c r="H93" s="121"/>
      <c r="I93" s="121"/>
      <c r="J93" s="121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</row>
    <row r="94" spans="1:25" x14ac:dyDescent="0.2">
      <c r="A94" s="104"/>
      <c r="B94" s="104"/>
      <c r="C94" s="126"/>
      <c r="D94" s="121"/>
      <c r="E94" s="121"/>
      <c r="F94" s="121"/>
      <c r="G94" s="121"/>
      <c r="H94" s="121"/>
      <c r="I94" s="121"/>
      <c r="J94" s="121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</row>
    <row r="95" spans="1:25" x14ac:dyDescent="0.2">
      <c r="A95" s="104"/>
      <c r="B95" s="104"/>
      <c r="C95" s="126"/>
      <c r="D95" s="121"/>
      <c r="E95" s="121"/>
      <c r="F95" s="121"/>
      <c r="G95" s="121"/>
      <c r="H95" s="121"/>
      <c r="I95" s="121"/>
      <c r="J95" s="121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</row>
    <row r="96" spans="1:25" x14ac:dyDescent="0.2">
      <c r="A96" s="104"/>
      <c r="B96" s="104"/>
      <c r="C96" s="126"/>
      <c r="D96" s="121"/>
      <c r="E96" s="121"/>
      <c r="F96" s="121"/>
      <c r="G96" s="121"/>
      <c r="H96" s="121"/>
      <c r="I96" s="121"/>
      <c r="J96" s="121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</row>
    <row r="97" spans="1:25" x14ac:dyDescent="0.2">
      <c r="A97" s="104"/>
      <c r="B97" s="104"/>
      <c r="C97" s="126"/>
      <c r="D97" s="121"/>
      <c r="E97" s="121"/>
      <c r="F97" s="121"/>
      <c r="G97" s="121"/>
      <c r="H97" s="121"/>
      <c r="I97" s="121"/>
      <c r="J97" s="121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</row>
    <row r="98" spans="1:25" x14ac:dyDescent="0.2">
      <c r="A98" s="104"/>
      <c r="B98" s="104"/>
      <c r="C98" s="126"/>
      <c r="D98" s="121"/>
      <c r="E98" s="121"/>
      <c r="F98" s="121"/>
      <c r="G98" s="121"/>
      <c r="H98" s="121"/>
      <c r="I98" s="121"/>
      <c r="J98" s="121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</row>
    <row r="99" spans="1:25" x14ac:dyDescent="0.2">
      <c r="A99" s="104"/>
      <c r="B99" s="104"/>
      <c r="C99" s="126"/>
      <c r="D99" s="121"/>
      <c r="E99" s="121"/>
      <c r="F99" s="121"/>
      <c r="G99" s="121"/>
      <c r="H99" s="121"/>
      <c r="I99" s="121"/>
      <c r="J99" s="121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</row>
    <row r="100" spans="1:25" ht="10.5" thickBot="1" x14ac:dyDescent="0.25">
      <c r="A100" s="104"/>
      <c r="B100" s="104"/>
      <c r="C100" s="126"/>
      <c r="D100" s="121"/>
      <c r="E100" s="121"/>
      <c r="F100" s="121"/>
      <c r="G100" s="121"/>
      <c r="H100" s="121"/>
      <c r="I100" s="121"/>
      <c r="J100" s="121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</row>
  </sheetData>
  <hyperlinks>
    <hyperlink ref="A1" location="MAIN!A4" display="MAIN" xr:uid="{00000000-0004-0000-1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>
    <tabColor rgb="FFFF0000"/>
  </sheetPr>
  <dimension ref="A1:Q42"/>
  <sheetViews>
    <sheetView workbookViewId="0">
      <pane xSplit="2" ySplit="7" topLeftCell="C27" activePane="bottomRight" state="frozen"/>
      <selection pane="topRight"/>
      <selection pane="bottomLeft"/>
      <selection pane="bottomRight" activeCell="A32" sqref="A32:XFD32"/>
    </sheetView>
  </sheetViews>
  <sheetFormatPr defaultColWidth="11.109375" defaultRowHeight="10" outlineLevelCol="1" x14ac:dyDescent="0.2"/>
  <cols>
    <col min="1" max="1" width="11.44140625" style="3" customWidth="1"/>
    <col min="2" max="2" width="2" style="295" customWidth="1"/>
    <col min="3" max="3" width="47" style="296" customWidth="1"/>
    <col min="4" max="4" width="36" style="297" customWidth="1"/>
    <col min="5" max="5" width="16.77734375" style="297" customWidth="1"/>
    <col min="6" max="6" width="6" style="378" customWidth="1"/>
    <col min="7" max="7" width="2.6640625" style="378" customWidth="1" outlineLevel="1"/>
    <col min="8" max="8" width="18" style="378" customWidth="1" outlineLevel="1"/>
    <col min="9" max="9" width="3.33203125" style="378" customWidth="1" outlineLevel="1"/>
    <col min="10" max="10" width="6.6640625" style="378" customWidth="1" outlineLevel="1"/>
    <col min="11" max="11" width="6.6640625" style="380" customWidth="1" outlineLevel="1"/>
    <col min="12" max="12" width="3" style="379" customWidth="1" outlineLevel="1"/>
    <col min="13" max="13" width="11.109375" style="379"/>
    <col min="14" max="16384" width="11.109375" style="3"/>
  </cols>
  <sheetData>
    <row r="1" spans="1:17" ht="15" thickBot="1" x14ac:dyDescent="0.25">
      <c r="A1" s="289" t="s">
        <v>52</v>
      </c>
      <c r="B1" s="123"/>
      <c r="C1" s="126"/>
      <c r="D1" s="121"/>
      <c r="E1" s="121"/>
      <c r="F1" s="356"/>
      <c r="G1" s="357"/>
      <c r="H1" s="427" t="s">
        <v>543</v>
      </c>
      <c r="I1" s="427"/>
      <c r="J1" s="427"/>
      <c r="K1" s="427"/>
      <c r="L1" s="358"/>
      <c r="M1" s="356"/>
      <c r="N1" s="123"/>
      <c r="O1" s="123"/>
      <c r="P1" s="123"/>
      <c r="Q1" s="123"/>
    </row>
    <row r="2" spans="1:17" x14ac:dyDescent="0.2">
      <c r="A2" s="121"/>
      <c r="B2" s="121"/>
      <c r="C2" s="22"/>
      <c r="D2" s="121"/>
      <c r="E2" s="121"/>
      <c r="F2" s="356"/>
      <c r="G2" s="359"/>
      <c r="H2" s="360"/>
      <c r="I2" s="361"/>
      <c r="J2" s="362"/>
      <c r="K2" s="363"/>
      <c r="L2" s="364"/>
      <c r="M2" s="356"/>
      <c r="N2" s="121"/>
      <c r="O2" s="121"/>
      <c r="P2" s="121"/>
      <c r="Q2" s="121"/>
    </row>
    <row r="3" spans="1:17" x14ac:dyDescent="0.2">
      <c r="A3" s="121"/>
      <c r="B3" s="121"/>
      <c r="C3" s="430" t="str">
        <f>MAIN!A19&amp;" - "&amp;MAIN!B19</f>
        <v>S.25.03_1 - Solvency Capital Requirement - on Full Internal Models</v>
      </c>
      <c r="D3" s="430"/>
      <c r="E3" s="430"/>
      <c r="F3" s="356"/>
      <c r="G3" s="359"/>
      <c r="H3" s="360"/>
      <c r="I3" s="361"/>
      <c r="J3" s="362"/>
      <c r="K3" s="363"/>
      <c r="L3" s="364"/>
      <c r="M3" s="356"/>
      <c r="N3" s="121"/>
      <c r="O3" s="121"/>
      <c r="P3" s="121"/>
      <c r="Q3" s="121"/>
    </row>
    <row r="4" spans="1:17" x14ac:dyDescent="0.2">
      <c r="A4" s="121"/>
      <c r="B4" s="121"/>
      <c r="C4" s="326"/>
      <c r="D4" s="326"/>
      <c r="E4" s="326"/>
      <c r="F4" s="356"/>
      <c r="G4" s="365"/>
      <c r="H4" s="360"/>
      <c r="I4" s="361"/>
      <c r="J4" s="362"/>
      <c r="K4" s="363"/>
      <c r="L4" s="364"/>
      <c r="M4" s="356"/>
      <c r="N4" s="121"/>
      <c r="O4" s="121"/>
      <c r="P4" s="121"/>
      <c r="Q4" s="121"/>
    </row>
    <row r="5" spans="1:17" ht="32.15" customHeight="1" thickBot="1" x14ac:dyDescent="0.25">
      <c r="A5" s="121"/>
      <c r="B5" s="121"/>
      <c r="C5" s="314" t="e">
        <f>_entity&amp;CHAR(10)&amp;_asatdate&amp;CHAR(10)&amp;_multiplier</f>
        <v>#REF!</v>
      </c>
      <c r="D5" s="308"/>
      <c r="E5" s="308"/>
      <c r="F5" s="356"/>
      <c r="G5" s="366"/>
      <c r="H5" s="367"/>
      <c r="I5" s="361"/>
      <c r="J5" s="362"/>
      <c r="K5" s="363"/>
      <c r="L5" s="364"/>
      <c r="M5" s="356"/>
      <c r="N5" s="121"/>
      <c r="O5" s="121"/>
      <c r="P5" s="121"/>
      <c r="Q5" s="121"/>
    </row>
    <row r="6" spans="1:17" ht="32.15" customHeight="1" x14ac:dyDescent="0.25">
      <c r="A6" s="121"/>
      <c r="B6" s="121"/>
      <c r="C6" s="313" t="s">
        <v>413</v>
      </c>
      <c r="D6" s="328" t="s">
        <v>414</v>
      </c>
      <c r="E6" s="313" t="s">
        <v>415</v>
      </c>
      <c r="F6" s="356"/>
      <c r="G6" s="368"/>
      <c r="H6" s="369" t="str">
        <f>E6</f>
        <v>Calculation of the Solvency Capital Requirement</v>
      </c>
      <c r="I6" s="361"/>
      <c r="J6" s="362"/>
      <c r="K6" s="363"/>
      <c r="L6" s="370"/>
      <c r="M6" s="356"/>
      <c r="N6" s="121"/>
      <c r="O6" s="121"/>
      <c r="P6" s="121"/>
      <c r="Q6" s="121"/>
    </row>
    <row r="7" spans="1:17" hidden="1" x14ac:dyDescent="0.2">
      <c r="A7" s="121"/>
      <c r="B7" s="121"/>
      <c r="C7" s="312" t="s">
        <v>192</v>
      </c>
      <c r="D7" s="312" t="s">
        <v>193</v>
      </c>
      <c r="E7" s="312" t="s">
        <v>194</v>
      </c>
      <c r="F7" s="356"/>
      <c r="G7" s="368"/>
      <c r="H7" s="371"/>
      <c r="I7" s="360"/>
      <c r="J7" s="360"/>
      <c r="K7" s="360"/>
      <c r="L7" s="370"/>
      <c r="M7" s="356"/>
      <c r="N7" s="121"/>
      <c r="O7" s="121"/>
      <c r="P7" s="121"/>
      <c r="Q7" s="121"/>
    </row>
    <row r="8" spans="1:17" x14ac:dyDescent="0.2">
      <c r="A8" s="121"/>
      <c r="B8" s="121"/>
      <c r="C8" s="338" t="e">
        <f>IF(OR(ISBLANK(#REF!),#REF!=""),"",#REF!)</f>
        <v>#REF!</v>
      </c>
      <c r="D8" s="349" t="e">
        <f>IF(OR(ISBLANK(#REF!),#REF!=""),"",#REF!)</f>
        <v>#REF!</v>
      </c>
      <c r="E8" s="350">
        <f>ROUND(IFERROR(#REF!/coef,0),0)+H8</f>
        <v>0</v>
      </c>
      <c r="F8" s="356"/>
      <c r="G8" s="368"/>
      <c r="H8" s="352"/>
      <c r="I8" s="360"/>
      <c r="J8" s="360"/>
      <c r="K8" s="360"/>
      <c r="L8" s="370"/>
      <c r="M8" s="356"/>
      <c r="N8" s="121"/>
      <c r="O8" s="121"/>
      <c r="P8" s="121"/>
      <c r="Q8" s="121"/>
    </row>
    <row r="9" spans="1:17" x14ac:dyDescent="0.2">
      <c r="A9" s="121"/>
      <c r="B9" s="121"/>
      <c r="C9" s="340" t="e">
        <f>IF(OR(ISBLANK(#REF!),#REF!=""),"",#REF!)</f>
        <v>#REF!</v>
      </c>
      <c r="D9" s="341" t="e">
        <f>IF(OR(ISBLANK(#REF!),#REF!=""),"",#REF!)</f>
        <v>#REF!</v>
      </c>
      <c r="E9" s="298">
        <f>ROUND(IFERROR(#REF!/coef,0),0)+H9</f>
        <v>0</v>
      </c>
      <c r="F9" s="356"/>
      <c r="G9" s="368"/>
      <c r="H9" s="352"/>
      <c r="I9" s="360"/>
      <c r="J9" s="360"/>
      <c r="K9" s="360"/>
      <c r="L9" s="370"/>
      <c r="M9" s="356"/>
      <c r="N9" s="121"/>
      <c r="O9" s="121"/>
      <c r="P9" s="121"/>
      <c r="Q9" s="121"/>
    </row>
    <row r="10" spans="1:17" x14ac:dyDescent="0.2">
      <c r="A10" s="121"/>
      <c r="B10" s="121"/>
      <c r="C10" s="340" t="e">
        <f>IF(OR(ISBLANK(#REF!),#REF!=""),"",#REF!)</f>
        <v>#REF!</v>
      </c>
      <c r="D10" s="341" t="e">
        <f>IF(OR(ISBLANK(#REF!),#REF!=""),"",#REF!)</f>
        <v>#REF!</v>
      </c>
      <c r="E10" s="298">
        <f>ROUND(IFERROR(#REF!/coef,0),0)+H10</f>
        <v>0</v>
      </c>
      <c r="F10" s="356"/>
      <c r="G10" s="368"/>
      <c r="H10" s="352"/>
      <c r="I10" s="360"/>
      <c r="J10" s="360"/>
      <c r="K10" s="360"/>
      <c r="L10" s="370"/>
      <c r="M10" s="356"/>
      <c r="N10" s="121"/>
      <c r="O10" s="121"/>
      <c r="P10" s="121"/>
      <c r="Q10" s="121"/>
    </row>
    <row r="11" spans="1:17" x14ac:dyDescent="0.2">
      <c r="A11" s="121"/>
      <c r="B11" s="121"/>
      <c r="C11" s="340" t="e">
        <f>IF(OR(ISBLANK(#REF!),#REF!=""),"",#REF!)</f>
        <v>#REF!</v>
      </c>
      <c r="D11" s="341" t="e">
        <f>IF(OR(ISBLANK(#REF!),#REF!=""),"",#REF!)</f>
        <v>#REF!</v>
      </c>
      <c r="E11" s="298">
        <f>ROUND(IFERROR(#REF!/coef,0),0)+H11</f>
        <v>0</v>
      </c>
      <c r="F11" s="356"/>
      <c r="G11" s="368"/>
      <c r="H11" s="352"/>
      <c r="I11" s="360"/>
      <c r="J11" s="360"/>
      <c r="K11" s="360"/>
      <c r="L11" s="370"/>
      <c r="M11" s="356"/>
      <c r="N11" s="121"/>
      <c r="O11" s="121"/>
      <c r="P11" s="121"/>
      <c r="Q11" s="121"/>
    </row>
    <row r="12" spans="1:17" x14ac:dyDescent="0.2">
      <c r="A12" s="121"/>
      <c r="B12" s="121"/>
      <c r="C12" s="340" t="e">
        <f>IF(OR(ISBLANK(#REF!),#REF!=""),"",#REF!)</f>
        <v>#REF!</v>
      </c>
      <c r="D12" s="341" t="e">
        <f>IF(OR(ISBLANK(#REF!),#REF!=""),"",#REF!)</f>
        <v>#REF!</v>
      </c>
      <c r="E12" s="298">
        <f>ROUND(IFERROR(#REF!/coef,0),0)+H12</f>
        <v>0</v>
      </c>
      <c r="F12" s="356"/>
      <c r="G12" s="368"/>
      <c r="H12" s="352"/>
      <c r="I12" s="360"/>
      <c r="J12" s="360"/>
      <c r="K12" s="360"/>
      <c r="L12" s="370"/>
      <c r="M12" s="356"/>
      <c r="N12" s="121"/>
      <c r="O12" s="121"/>
      <c r="P12" s="121"/>
      <c r="Q12" s="121"/>
    </row>
    <row r="13" spans="1:17" x14ac:dyDescent="0.2">
      <c r="A13" s="121"/>
      <c r="B13" s="121"/>
      <c r="C13" s="340" t="e">
        <f>IF(OR(ISBLANK(#REF!),#REF!=""),"",#REF!)</f>
        <v>#REF!</v>
      </c>
      <c r="D13" s="341" t="e">
        <f>IF(OR(ISBLANK(#REF!),#REF!=""),"",#REF!)</f>
        <v>#REF!</v>
      </c>
      <c r="E13" s="298">
        <f>ROUND(IFERROR(#REF!/coef,0),0)+H13</f>
        <v>0</v>
      </c>
      <c r="F13" s="356"/>
      <c r="G13" s="368"/>
      <c r="H13" s="352"/>
      <c r="I13" s="360"/>
      <c r="J13" s="360"/>
      <c r="K13" s="360"/>
      <c r="L13" s="370"/>
      <c r="M13" s="356"/>
      <c r="N13" s="121"/>
      <c r="O13" s="121"/>
      <c r="P13" s="121"/>
      <c r="Q13" s="121"/>
    </row>
    <row r="14" spans="1:17" x14ac:dyDescent="0.2">
      <c r="A14" s="121"/>
      <c r="B14" s="121"/>
      <c r="C14" s="340" t="e">
        <f>IF(OR(ISBLANK(#REF!),#REF!=""),"",#REF!)</f>
        <v>#REF!</v>
      </c>
      <c r="D14" s="341" t="e">
        <f>IF(OR(ISBLANK(#REF!),#REF!=""),"",#REF!)</f>
        <v>#REF!</v>
      </c>
      <c r="E14" s="298">
        <f>ROUND(IFERROR(#REF!/coef,0),0)+H14</f>
        <v>0</v>
      </c>
      <c r="F14" s="356"/>
      <c r="G14" s="368"/>
      <c r="H14" s="352"/>
      <c r="I14" s="360"/>
      <c r="J14" s="360"/>
      <c r="K14" s="360"/>
      <c r="L14" s="370"/>
      <c r="M14" s="356"/>
      <c r="N14" s="121"/>
      <c r="O14" s="121"/>
      <c r="P14" s="121"/>
      <c r="Q14" s="121"/>
    </row>
    <row r="15" spans="1:17" x14ac:dyDescent="0.2">
      <c r="A15" s="121"/>
      <c r="B15" s="121"/>
      <c r="C15" s="340" t="e">
        <f>IF(OR(ISBLANK(#REF!),#REF!=""),"",#REF!)</f>
        <v>#REF!</v>
      </c>
      <c r="D15" s="341" t="e">
        <f>IF(OR(ISBLANK(#REF!),#REF!=""),"",#REF!)</f>
        <v>#REF!</v>
      </c>
      <c r="E15" s="298">
        <f>ROUND(IFERROR(#REF!/coef,0),0)+H15</f>
        <v>0</v>
      </c>
      <c r="F15" s="356"/>
      <c r="G15" s="368"/>
      <c r="H15" s="352"/>
      <c r="I15" s="360"/>
      <c r="J15" s="360"/>
      <c r="K15" s="360"/>
      <c r="L15" s="370"/>
      <c r="M15" s="356"/>
      <c r="N15" s="121"/>
      <c r="O15" s="121"/>
      <c r="P15" s="121"/>
      <c r="Q15" s="121"/>
    </row>
    <row r="16" spans="1:17" x14ac:dyDescent="0.2">
      <c r="A16" s="121"/>
      <c r="B16" s="121"/>
      <c r="C16" s="340" t="e">
        <f>IF(OR(ISBLANK(#REF!),#REF!=""),"",#REF!)</f>
        <v>#REF!</v>
      </c>
      <c r="D16" s="341" t="e">
        <f>IF(OR(ISBLANK(#REF!),#REF!=""),"",#REF!)</f>
        <v>#REF!</v>
      </c>
      <c r="E16" s="298">
        <f>ROUND(IFERROR(#REF!/coef,0),0)+H16</f>
        <v>0</v>
      </c>
      <c r="F16" s="356"/>
      <c r="G16" s="368"/>
      <c r="H16" s="352"/>
      <c r="I16" s="360"/>
      <c r="J16" s="360"/>
      <c r="K16" s="360"/>
      <c r="L16" s="370"/>
      <c r="M16" s="356"/>
      <c r="N16" s="121"/>
      <c r="O16" s="121"/>
      <c r="P16" s="121"/>
      <c r="Q16" s="121"/>
    </row>
    <row r="17" spans="1:17" x14ac:dyDescent="0.2">
      <c r="A17" s="121"/>
      <c r="B17" s="121"/>
      <c r="C17" s="340" t="e">
        <f>IF(OR(ISBLANK(#REF!),#REF!=""),"",#REF!)</f>
        <v>#REF!</v>
      </c>
      <c r="D17" s="341" t="e">
        <f>IF(OR(ISBLANK(#REF!),#REF!=""),"",#REF!)</f>
        <v>#REF!</v>
      </c>
      <c r="E17" s="298">
        <f>ROUND(IFERROR(#REF!/coef,0),0)+H17</f>
        <v>0</v>
      </c>
      <c r="F17" s="356"/>
      <c r="G17" s="368"/>
      <c r="H17" s="352"/>
      <c r="I17" s="360"/>
      <c r="J17" s="360"/>
      <c r="K17" s="360"/>
      <c r="L17" s="370"/>
      <c r="M17" s="356"/>
      <c r="N17" s="121"/>
      <c r="O17" s="121"/>
      <c r="P17" s="121"/>
      <c r="Q17" s="121"/>
    </row>
    <row r="18" spans="1:17" ht="11" thickBot="1" x14ac:dyDescent="0.3">
      <c r="A18" s="121"/>
      <c r="B18" s="121"/>
      <c r="C18" s="305"/>
      <c r="D18" s="327"/>
      <c r="E18" s="299"/>
      <c r="F18" s="356"/>
      <c r="G18" s="368"/>
      <c r="H18" s="353"/>
      <c r="I18" s="360"/>
      <c r="J18" s="360"/>
      <c r="K18" s="360"/>
      <c r="L18" s="370"/>
      <c r="M18" s="356"/>
      <c r="N18" s="121"/>
      <c r="O18" s="121"/>
      <c r="P18" s="121"/>
      <c r="Q18" s="121"/>
    </row>
    <row r="19" spans="1:17" x14ac:dyDescent="0.2">
      <c r="A19" s="121"/>
      <c r="B19" s="121"/>
      <c r="C19" s="121"/>
      <c r="D19" s="121"/>
      <c r="E19" s="306"/>
      <c r="F19" s="356"/>
      <c r="G19" s="368"/>
      <c r="H19" s="360"/>
      <c r="I19" s="360"/>
      <c r="J19" s="360"/>
      <c r="K19" s="360"/>
      <c r="L19" s="370"/>
      <c r="M19" s="356"/>
      <c r="N19" s="121"/>
      <c r="O19" s="121"/>
      <c r="P19" s="121"/>
      <c r="Q19" s="121"/>
    </row>
    <row r="20" spans="1:17" ht="10.5" hidden="1" x14ac:dyDescent="0.25">
      <c r="A20" s="121"/>
      <c r="B20" s="121"/>
      <c r="C20" s="134"/>
      <c r="D20" s="135"/>
      <c r="E20" s="307" t="s">
        <v>285</v>
      </c>
      <c r="F20" s="356"/>
      <c r="G20" s="368"/>
      <c r="H20" s="360"/>
      <c r="I20" s="360"/>
      <c r="J20" s="360"/>
      <c r="K20" s="360"/>
      <c r="L20" s="370"/>
      <c r="M20" s="356"/>
      <c r="N20" s="121"/>
      <c r="O20" s="121"/>
      <c r="P20" s="121"/>
      <c r="Q20" s="121"/>
    </row>
    <row r="21" spans="1:17" ht="11.25" customHeight="1" x14ac:dyDescent="0.25">
      <c r="A21" s="121"/>
      <c r="B21" s="121"/>
      <c r="C21" s="432" t="s">
        <v>495</v>
      </c>
      <c r="D21" s="432"/>
      <c r="E21" s="301"/>
      <c r="F21" s="356"/>
      <c r="G21" s="368"/>
      <c r="H21" s="360"/>
      <c r="I21" s="360"/>
      <c r="J21" s="360"/>
      <c r="K21" s="360"/>
      <c r="L21" s="370"/>
      <c r="M21" s="356"/>
      <c r="N21" s="121"/>
      <c r="O21" s="121"/>
      <c r="P21" s="121"/>
      <c r="Q21" s="121"/>
    </row>
    <row r="22" spans="1:17" x14ac:dyDescent="0.2">
      <c r="A22" s="121"/>
      <c r="B22" s="351" t="s">
        <v>71</v>
      </c>
      <c r="C22" s="428" t="s">
        <v>405</v>
      </c>
      <c r="D22" s="428"/>
      <c r="E22" s="298" t="e">
        <f>ROUND(SUMIF(#REF!,$B22,#REF!)/coef,0)+H22</f>
        <v>#REF!</v>
      </c>
      <c r="F22" s="356"/>
      <c r="G22" s="368"/>
      <c r="H22" s="354"/>
      <c r="I22" s="372"/>
      <c r="J22" s="373" t="e">
        <f>IF(K22=0,"ok","err")</f>
        <v>#REF!</v>
      </c>
      <c r="K22" s="374" t="e">
        <f>SUM(E8:E18)-E22</f>
        <v>#REF!</v>
      </c>
      <c r="L22" s="370"/>
      <c r="M22" s="356"/>
      <c r="N22" s="121"/>
      <c r="O22" s="121"/>
      <c r="P22" s="121"/>
      <c r="Q22" s="121"/>
    </row>
    <row r="23" spans="1:17" x14ac:dyDescent="0.2">
      <c r="A23" s="121"/>
      <c r="B23" s="351" t="s">
        <v>61</v>
      </c>
      <c r="C23" s="428" t="s">
        <v>406</v>
      </c>
      <c r="D23" s="428"/>
      <c r="E23" s="298" t="e">
        <f>ROUND(SUMIF(#REF!,$B23,#REF!)/coef,0)+H23</f>
        <v>#REF!</v>
      </c>
      <c r="F23" s="356"/>
      <c r="G23" s="368"/>
      <c r="H23" s="352"/>
      <c r="I23" s="360"/>
      <c r="J23" s="360"/>
      <c r="K23" s="360"/>
      <c r="L23" s="370"/>
      <c r="M23" s="356"/>
      <c r="N23" s="121"/>
      <c r="O23" s="121"/>
      <c r="P23" s="121"/>
      <c r="Q23" s="121"/>
    </row>
    <row r="24" spans="1:17" ht="19.5" customHeight="1" x14ac:dyDescent="0.2">
      <c r="A24" s="121"/>
      <c r="B24" s="351" t="s">
        <v>79</v>
      </c>
      <c r="C24" s="428" t="s">
        <v>407</v>
      </c>
      <c r="D24" s="428"/>
      <c r="E24" s="298" t="e">
        <f>ROUND(SUMIF(#REF!,$B24,#REF!)/coef,0)+H24</f>
        <v>#REF!</v>
      </c>
      <c r="F24" s="356"/>
      <c r="G24" s="368"/>
      <c r="H24" s="352"/>
      <c r="I24" s="360"/>
      <c r="J24" s="360"/>
      <c r="K24" s="360"/>
      <c r="L24" s="370"/>
      <c r="M24" s="356"/>
      <c r="N24" s="121"/>
      <c r="O24" s="121"/>
      <c r="P24" s="121"/>
      <c r="Q24" s="121"/>
    </row>
    <row r="25" spans="1:17" ht="11.25" customHeight="1" x14ac:dyDescent="0.25">
      <c r="A25" s="121"/>
      <c r="B25" s="351" t="s">
        <v>87</v>
      </c>
      <c r="C25" s="431" t="s">
        <v>496</v>
      </c>
      <c r="D25" s="431"/>
      <c r="E25" s="298" t="e">
        <f>ROUND(SUMIF(#REF!,$B25,#REF!)/coef,0)+H25</f>
        <v>#REF!</v>
      </c>
      <c r="F25" s="356"/>
      <c r="G25" s="368"/>
      <c r="H25" s="354"/>
      <c r="I25" s="372"/>
      <c r="J25" s="373" t="e">
        <f>IF(K25=0,"ok","err")</f>
        <v>#REF!</v>
      </c>
      <c r="K25" s="374" t="e">
        <f>SUM(E22:E24)-E25</f>
        <v>#REF!</v>
      </c>
      <c r="L25" s="370"/>
      <c r="M25" s="356"/>
      <c r="N25" s="121"/>
      <c r="O25" s="121"/>
      <c r="P25" s="121"/>
      <c r="Q25" s="121"/>
    </row>
    <row r="26" spans="1:17" x14ac:dyDescent="0.2">
      <c r="A26" s="121"/>
      <c r="B26" s="351" t="s">
        <v>89</v>
      </c>
      <c r="C26" s="428" t="s">
        <v>408</v>
      </c>
      <c r="D26" s="428"/>
      <c r="E26" s="298" t="e">
        <f>ROUND(SUMIF(#REF!,$B26,#REF!)/coef,0)+H26</f>
        <v>#REF!</v>
      </c>
      <c r="F26" s="356"/>
      <c r="G26" s="368"/>
      <c r="H26" s="355"/>
      <c r="I26" s="360"/>
      <c r="J26" s="360"/>
      <c r="K26" s="360"/>
      <c r="L26" s="370"/>
      <c r="M26" s="356"/>
      <c r="N26" s="121"/>
      <c r="O26" s="121"/>
      <c r="P26" s="121"/>
      <c r="Q26" s="121"/>
    </row>
    <row r="27" spans="1:17" ht="10.5" x14ac:dyDescent="0.25">
      <c r="A27" s="121"/>
      <c r="B27" s="351" t="s">
        <v>91</v>
      </c>
      <c r="C27" s="431" t="s">
        <v>497</v>
      </c>
      <c r="D27" s="431"/>
      <c r="E27" s="298" t="e">
        <f>ROUND(SUMIF(#REF!,$B27,#REF!)/coef,0)+H27</f>
        <v>#REF!</v>
      </c>
      <c r="F27" s="356"/>
      <c r="G27" s="368"/>
      <c r="H27" s="354"/>
      <c r="I27" s="372"/>
      <c r="J27" s="373" t="e">
        <f>IF(K27=0,"ok","err")</f>
        <v>#REF!</v>
      </c>
      <c r="K27" s="374" t="e">
        <f>SUM(E25:E26)-E27</f>
        <v>#REF!</v>
      </c>
      <c r="L27" s="370"/>
      <c r="M27" s="356"/>
      <c r="N27" s="121"/>
      <c r="O27" s="121"/>
      <c r="P27" s="121"/>
      <c r="Q27" s="121"/>
    </row>
    <row r="28" spans="1:17" ht="10.5" x14ac:dyDescent="0.25">
      <c r="A28" s="121"/>
      <c r="B28" s="351"/>
      <c r="C28" s="431" t="s">
        <v>409</v>
      </c>
      <c r="D28" s="431"/>
      <c r="E28" s="300"/>
      <c r="F28" s="356"/>
      <c r="G28" s="368"/>
      <c r="H28" s="360"/>
      <c r="I28" s="360"/>
      <c r="J28" s="360"/>
      <c r="K28" s="360"/>
      <c r="L28" s="370"/>
      <c r="M28" s="356"/>
      <c r="N28" s="121"/>
      <c r="O28" s="121"/>
      <c r="P28" s="121"/>
      <c r="Q28" s="121"/>
    </row>
    <row r="29" spans="1:17" ht="11.25" customHeight="1" x14ac:dyDescent="0.2">
      <c r="A29" s="121"/>
      <c r="B29" s="351" t="s">
        <v>104</v>
      </c>
      <c r="C29" s="428" t="s">
        <v>410</v>
      </c>
      <c r="D29" s="428"/>
      <c r="E29" s="298" t="e">
        <f>ROUND(SUMIF(#REF!,$B29,#REF!)/coef,0)+H29</f>
        <v>#REF!</v>
      </c>
      <c r="F29" s="356"/>
      <c r="G29" s="368"/>
      <c r="H29" s="352"/>
      <c r="I29" s="360"/>
      <c r="J29" s="360"/>
      <c r="K29" s="360"/>
      <c r="L29" s="370"/>
      <c r="M29" s="356"/>
      <c r="N29" s="121"/>
      <c r="O29" s="121"/>
      <c r="P29" s="121"/>
      <c r="Q29" s="121"/>
    </row>
    <row r="30" spans="1:17" ht="11.25" customHeight="1" x14ac:dyDescent="0.2">
      <c r="A30" s="121"/>
      <c r="B30" s="351" t="s">
        <v>106</v>
      </c>
      <c r="C30" s="428" t="s">
        <v>482</v>
      </c>
      <c r="D30" s="428"/>
      <c r="E30" s="298" t="e">
        <f>ROUND(SUMIF(#REF!,$B30,#REF!)/coef,0)+H30</f>
        <v>#REF!</v>
      </c>
      <c r="F30" s="356"/>
      <c r="G30" s="368"/>
      <c r="H30" s="352"/>
      <c r="I30" s="360"/>
      <c r="J30" s="360"/>
      <c r="K30" s="360"/>
      <c r="L30" s="370"/>
      <c r="M30" s="356"/>
      <c r="N30" s="121"/>
      <c r="O30" s="121"/>
      <c r="P30" s="121"/>
      <c r="Q30" s="121"/>
    </row>
    <row r="31" spans="1:17" ht="11.25" customHeight="1" x14ac:dyDescent="0.2">
      <c r="A31" s="121"/>
      <c r="B31" s="351" t="s">
        <v>126</v>
      </c>
      <c r="C31" s="428" t="s">
        <v>411</v>
      </c>
      <c r="D31" s="428"/>
      <c r="E31" s="298" t="e">
        <f>ROUND(SUMIF(#REF!,$B31,#REF!)/coef,0)+H31</f>
        <v>#REF!</v>
      </c>
      <c r="F31" s="356"/>
      <c r="G31" s="368"/>
      <c r="H31" s="352"/>
      <c r="I31" s="360"/>
      <c r="J31" s="360"/>
      <c r="K31" s="360"/>
      <c r="L31" s="370"/>
      <c r="M31" s="356"/>
      <c r="N31" s="121"/>
      <c r="O31" s="121"/>
      <c r="P31" s="121"/>
      <c r="Q31" s="121"/>
    </row>
    <row r="32" spans="1:17" ht="19.5" customHeight="1" x14ac:dyDescent="0.2">
      <c r="A32" s="121"/>
      <c r="B32" s="351" t="s">
        <v>128</v>
      </c>
      <c r="C32" s="428" t="s">
        <v>498</v>
      </c>
      <c r="D32" s="428"/>
      <c r="E32" s="304" t="e">
        <f>ROUND(SUMIF(#REF!,$B32,#REF!)/coef,0)+H32</f>
        <v>#REF!</v>
      </c>
      <c r="F32" s="356"/>
      <c r="G32" s="368"/>
      <c r="H32" s="352"/>
      <c r="I32" s="360"/>
      <c r="J32" s="360"/>
      <c r="K32" s="360"/>
      <c r="L32" s="370"/>
      <c r="M32" s="356"/>
      <c r="N32" s="121"/>
      <c r="O32" s="121"/>
      <c r="P32" s="121"/>
      <c r="Q32" s="121"/>
    </row>
    <row r="33" spans="1:17" ht="11.25" customHeight="1" x14ac:dyDescent="0.2">
      <c r="A33" s="121"/>
      <c r="B33" s="351" t="s">
        <v>222</v>
      </c>
      <c r="C33" s="428" t="s">
        <v>412</v>
      </c>
      <c r="D33" s="428"/>
      <c r="E33" s="298" t="e">
        <f>ROUND(SUMIF(#REF!,$B33,#REF!)/coef,0)+H33</f>
        <v>#REF!</v>
      </c>
      <c r="F33" s="356"/>
      <c r="G33" s="368"/>
      <c r="H33" s="352"/>
      <c r="I33" s="360"/>
      <c r="J33" s="360"/>
      <c r="K33" s="360"/>
      <c r="L33" s="370"/>
      <c r="M33" s="356"/>
      <c r="N33" s="121"/>
      <c r="O33" s="121"/>
      <c r="P33" s="121"/>
      <c r="Q33" s="121"/>
    </row>
    <row r="34" spans="1:17" ht="12" customHeight="1" thickBot="1" x14ac:dyDescent="0.3">
      <c r="A34" s="121"/>
      <c r="B34" s="351" t="s">
        <v>223</v>
      </c>
      <c r="C34" s="429" t="s">
        <v>483</v>
      </c>
      <c r="D34" s="429"/>
      <c r="E34" s="303" t="e">
        <f>ROUND(SUMIF(#REF!,$B34,#REF!)/coef,0)+H34</f>
        <v>#REF!</v>
      </c>
      <c r="F34" s="356"/>
      <c r="G34" s="368"/>
      <c r="H34" s="353"/>
      <c r="I34" s="360"/>
      <c r="J34" s="360"/>
      <c r="K34" s="360"/>
      <c r="L34" s="370"/>
      <c r="M34" s="356"/>
      <c r="N34" s="121"/>
      <c r="O34" s="121"/>
      <c r="P34" s="121"/>
      <c r="Q34" s="121"/>
    </row>
    <row r="35" spans="1:17" x14ac:dyDescent="0.2">
      <c r="A35" s="121"/>
      <c r="B35" s="121"/>
      <c r="C35" s="126"/>
      <c r="D35" s="121"/>
      <c r="E35" s="121"/>
      <c r="F35" s="356"/>
      <c r="G35" s="375"/>
      <c r="H35" s="376"/>
      <c r="I35" s="376"/>
      <c r="J35" s="376"/>
      <c r="K35" s="376"/>
      <c r="L35" s="377"/>
      <c r="M35" s="356"/>
      <c r="N35" s="121"/>
      <c r="O35" s="121"/>
      <c r="P35" s="121"/>
      <c r="Q35" s="121"/>
    </row>
    <row r="36" spans="1:17" x14ac:dyDescent="0.2">
      <c r="A36" s="121"/>
      <c r="B36" s="121"/>
      <c r="C36" s="126"/>
      <c r="D36" s="121"/>
      <c r="E36" s="121"/>
      <c r="F36" s="356"/>
      <c r="G36" s="356"/>
      <c r="H36" s="356"/>
      <c r="I36" s="356"/>
      <c r="J36" s="356"/>
      <c r="K36" s="356"/>
      <c r="L36" s="356"/>
      <c r="M36" s="356"/>
      <c r="N36" s="121"/>
      <c r="O36" s="121"/>
      <c r="P36" s="121"/>
      <c r="Q36" s="121"/>
    </row>
    <row r="37" spans="1:17" x14ac:dyDescent="0.2">
      <c r="A37" s="121"/>
      <c r="B37" s="121"/>
      <c r="C37" s="22"/>
      <c r="D37" s="121"/>
      <c r="E37" s="121"/>
      <c r="F37" s="356"/>
      <c r="G37" s="356"/>
      <c r="H37" s="356"/>
      <c r="I37" s="356"/>
      <c r="J37" s="356"/>
      <c r="K37" s="356"/>
      <c r="L37" s="356"/>
      <c r="M37" s="356"/>
      <c r="N37" s="121"/>
      <c r="O37" s="121"/>
      <c r="P37" s="121"/>
      <c r="Q37" s="121"/>
    </row>
    <row r="38" spans="1:17" x14ac:dyDescent="0.2">
      <c r="A38" s="121"/>
      <c r="B38" s="121"/>
      <c r="C38" s="126"/>
      <c r="D38" s="121"/>
      <c r="E38" s="121"/>
      <c r="F38" s="356"/>
      <c r="G38" s="356"/>
      <c r="H38" s="356"/>
      <c r="I38" s="356"/>
      <c r="J38" s="356"/>
      <c r="K38" s="356"/>
      <c r="L38" s="356"/>
      <c r="M38" s="356"/>
      <c r="N38" s="121"/>
      <c r="O38" s="121"/>
      <c r="P38" s="121"/>
      <c r="Q38" s="121"/>
    </row>
    <row r="39" spans="1:17" x14ac:dyDescent="0.2">
      <c r="A39" s="121"/>
      <c r="B39" s="121"/>
      <c r="C39" s="126"/>
      <c r="D39" s="121"/>
      <c r="E39" s="121"/>
      <c r="F39" s="356"/>
      <c r="G39" s="356"/>
      <c r="H39" s="356"/>
      <c r="I39" s="356"/>
      <c r="J39" s="356"/>
      <c r="K39" s="356"/>
      <c r="L39" s="356"/>
      <c r="M39" s="356"/>
      <c r="N39" s="121"/>
      <c r="O39" s="121"/>
      <c r="P39" s="123"/>
      <c r="Q39" s="123"/>
    </row>
    <row r="40" spans="1:17" x14ac:dyDescent="0.2">
      <c r="A40" s="121"/>
      <c r="B40" s="121"/>
      <c r="C40" s="126"/>
      <c r="D40" s="121"/>
      <c r="E40" s="121"/>
      <c r="F40" s="356"/>
      <c r="G40" s="356"/>
      <c r="H40" s="356"/>
      <c r="I40" s="356"/>
      <c r="J40" s="356"/>
      <c r="K40" s="356"/>
      <c r="L40" s="356"/>
      <c r="M40" s="356"/>
      <c r="N40" s="121"/>
      <c r="O40" s="121"/>
      <c r="P40" s="123"/>
      <c r="Q40" s="123"/>
    </row>
    <row r="41" spans="1:17" x14ac:dyDescent="0.2">
      <c r="H41" s="356"/>
      <c r="I41" s="356"/>
      <c r="J41" s="356"/>
      <c r="K41" s="356"/>
    </row>
    <row r="42" spans="1:17" ht="10.5" thickBot="1" x14ac:dyDescent="0.25">
      <c r="H42" s="356"/>
      <c r="I42" s="356"/>
      <c r="J42" s="356"/>
      <c r="K42" s="356"/>
    </row>
  </sheetData>
  <mergeCells count="16">
    <mergeCell ref="H1:K1"/>
    <mergeCell ref="C32:D32"/>
    <mergeCell ref="C33:D33"/>
    <mergeCell ref="C34:D34"/>
    <mergeCell ref="C3:E3"/>
    <mergeCell ref="C27:D27"/>
    <mergeCell ref="C28:D28"/>
    <mergeCell ref="C29:D29"/>
    <mergeCell ref="C30:D30"/>
    <mergeCell ref="C31:D31"/>
    <mergeCell ref="C21:D21"/>
    <mergeCell ref="C22:D22"/>
    <mergeCell ref="C23:D23"/>
    <mergeCell ref="C24:D24"/>
    <mergeCell ref="C25:D25"/>
    <mergeCell ref="C26:D26"/>
  </mergeCells>
  <conditionalFormatting sqref="J22">
    <cfRule type="cellIs" dxfId="5" priority="5" operator="equal">
      <formula>"err"</formula>
    </cfRule>
    <cfRule type="cellIs" dxfId="4" priority="6" operator="equal">
      <formula>"ok"</formula>
    </cfRule>
  </conditionalFormatting>
  <conditionalFormatting sqref="J25">
    <cfRule type="cellIs" dxfId="3" priority="3" operator="equal">
      <formula>"err"</formula>
    </cfRule>
    <cfRule type="cellIs" dxfId="2" priority="4" operator="equal">
      <formula>"ok"</formula>
    </cfRule>
  </conditionalFormatting>
  <conditionalFormatting sqref="J27">
    <cfRule type="cellIs" dxfId="1" priority="1" operator="equal">
      <formula>"err"</formula>
    </cfRule>
    <cfRule type="cellIs" dxfId="0" priority="2" operator="equal">
      <formula>"ok"</formula>
    </cfRule>
  </conditionalFormatting>
  <hyperlinks>
    <hyperlink ref="A1" location="MAIN!A4" display="MAIN" xr:uid="{00000000-0004-0000-1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>
    <tabColor theme="7" tint="-9.6224860377819146E-2"/>
  </sheetPr>
  <dimension ref="A1:Q39"/>
  <sheetViews>
    <sheetView workbookViewId="0">
      <selection activeCell="J8" sqref="J8"/>
    </sheetView>
  </sheetViews>
  <sheetFormatPr defaultColWidth="11.109375" defaultRowHeight="10" x14ac:dyDescent="0.2"/>
  <cols>
    <col min="1" max="1" width="11.44140625" style="3" customWidth="1"/>
    <col min="2" max="2" width="2" style="295" customWidth="1"/>
    <col min="3" max="3" width="47" style="296" customWidth="1"/>
    <col min="4" max="4" width="30.109375" style="297" customWidth="1"/>
    <col min="5" max="6" width="16.77734375" style="297" customWidth="1"/>
    <col min="7" max="7" width="15.109375" style="297" customWidth="1"/>
    <col min="8" max="9" width="13.6640625" style="297" customWidth="1"/>
    <col min="10" max="10" width="11.109375" style="297"/>
    <col min="11" max="11" width="11.109375" style="295"/>
    <col min="12" max="16384" width="11.109375" style="3"/>
  </cols>
  <sheetData>
    <row r="1" spans="1:17" ht="11" thickBot="1" x14ac:dyDescent="0.25">
      <c r="A1" s="289" t="s">
        <v>52</v>
      </c>
      <c r="B1" s="123"/>
      <c r="C1" s="126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3"/>
      <c r="O1" s="123"/>
      <c r="P1" s="123"/>
      <c r="Q1" s="123"/>
    </row>
    <row r="2" spans="1:17" x14ac:dyDescent="0.2">
      <c r="A2" s="121"/>
      <c r="B2" s="121"/>
      <c r="C2" s="22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</row>
    <row r="3" spans="1:17" ht="21.75" customHeight="1" x14ac:dyDescent="0.2">
      <c r="A3" s="121"/>
      <c r="B3" s="121"/>
      <c r="C3" s="430" t="s">
        <v>443</v>
      </c>
      <c r="D3" s="430"/>
      <c r="E3" s="43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</row>
    <row r="4" spans="1:17" ht="37.5" customHeight="1" thickBot="1" x14ac:dyDescent="0.25">
      <c r="A4" s="121"/>
      <c r="B4" s="121"/>
      <c r="C4" s="314" t="e">
        <f>_entity&amp;CHAR(10)&amp;_asatdateFR&amp;CHAR(10)&amp;_multiplierFR</f>
        <v>#REF!</v>
      </c>
      <c r="D4" s="318"/>
      <c r="E4" s="318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ht="32.15" customHeight="1" x14ac:dyDescent="0.25">
      <c r="A5" s="121"/>
      <c r="B5" s="121"/>
      <c r="C5" s="317" t="s">
        <v>441</v>
      </c>
      <c r="D5" s="335" t="s">
        <v>442</v>
      </c>
      <c r="E5" s="317" t="s">
        <v>440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idden="1" x14ac:dyDescent="0.2">
      <c r="A6" s="121"/>
      <c r="B6" s="121"/>
      <c r="C6" s="312" t="s">
        <v>192</v>
      </c>
      <c r="D6" s="312" t="s">
        <v>193</v>
      </c>
      <c r="E6" s="312" t="s">
        <v>194</v>
      </c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x14ac:dyDescent="0.2">
      <c r="A7" s="121"/>
      <c r="B7" s="121"/>
      <c r="C7" s="338" t="e">
        <f>'S.25.03_EN'!C8</f>
        <v>#REF!</v>
      </c>
      <c r="D7" s="339" t="e">
        <f>'S.25.03_EN'!D8</f>
        <v>#REF!</v>
      </c>
      <c r="E7" s="302">
        <f>'S.25.03_EN'!E8</f>
        <v>0</v>
      </c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x14ac:dyDescent="0.2">
      <c r="A8" s="121"/>
      <c r="B8" s="121"/>
      <c r="C8" s="340" t="e">
        <f>'S.25.03_EN'!C9</f>
        <v>#REF!</v>
      </c>
      <c r="D8" s="341" t="e">
        <f>'S.25.03_EN'!D9</f>
        <v>#REF!</v>
      </c>
      <c r="E8" s="298">
        <f>'S.25.03_EN'!E9</f>
        <v>0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x14ac:dyDescent="0.2">
      <c r="A9" s="121"/>
      <c r="B9" s="121"/>
      <c r="C9" s="340" t="e">
        <f>'S.25.03_EN'!C10</f>
        <v>#REF!</v>
      </c>
      <c r="D9" s="341" t="e">
        <f>'S.25.03_EN'!D10</f>
        <v>#REF!</v>
      </c>
      <c r="E9" s="298">
        <f>'S.25.03_EN'!E10</f>
        <v>0</v>
      </c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 x14ac:dyDescent="0.2">
      <c r="A10" s="121"/>
      <c r="B10" s="121"/>
      <c r="C10" s="340" t="e">
        <f>'S.25.03_EN'!C11</f>
        <v>#REF!</v>
      </c>
      <c r="D10" s="341" t="e">
        <f>'S.25.03_EN'!D11</f>
        <v>#REF!</v>
      </c>
      <c r="E10" s="298">
        <f>'S.25.03_EN'!E11</f>
        <v>0</v>
      </c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x14ac:dyDescent="0.2">
      <c r="A11" s="121"/>
      <c r="B11" s="121"/>
      <c r="C11" s="340" t="e">
        <f>'S.25.03_EN'!C12</f>
        <v>#REF!</v>
      </c>
      <c r="D11" s="341" t="e">
        <f>'S.25.03_EN'!D12</f>
        <v>#REF!</v>
      </c>
      <c r="E11" s="298">
        <f>'S.25.03_EN'!E12</f>
        <v>0</v>
      </c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x14ac:dyDescent="0.2">
      <c r="A12" s="121"/>
      <c r="B12" s="121"/>
      <c r="C12" s="340" t="e">
        <f>'S.25.03_EN'!C13</f>
        <v>#REF!</v>
      </c>
      <c r="D12" s="341" t="e">
        <f>'S.25.03_EN'!D13</f>
        <v>#REF!</v>
      </c>
      <c r="E12" s="298">
        <f>'S.25.03_EN'!E13</f>
        <v>0</v>
      </c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x14ac:dyDescent="0.2">
      <c r="A13" s="121"/>
      <c r="B13" s="121"/>
      <c r="C13" s="340" t="e">
        <f>'S.25.03_EN'!C14</f>
        <v>#REF!</v>
      </c>
      <c r="D13" s="341" t="e">
        <f>'S.25.03_EN'!D14</f>
        <v>#REF!</v>
      </c>
      <c r="E13" s="298">
        <f>'S.25.03_EN'!E14</f>
        <v>0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x14ac:dyDescent="0.2">
      <c r="A14" s="121"/>
      <c r="B14" s="121"/>
      <c r="C14" s="340" t="e">
        <f>'S.25.03_EN'!C15</f>
        <v>#REF!</v>
      </c>
      <c r="D14" s="341" t="e">
        <f>'S.25.03_EN'!D15</f>
        <v>#REF!</v>
      </c>
      <c r="E14" s="298">
        <f>'S.25.03_EN'!E15</f>
        <v>0</v>
      </c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x14ac:dyDescent="0.2">
      <c r="A15" s="121"/>
      <c r="B15" s="121"/>
      <c r="C15" s="340" t="e">
        <f>'S.25.03_EN'!C16</f>
        <v>#REF!</v>
      </c>
      <c r="D15" s="341" t="e">
        <f>'S.25.03_EN'!D16</f>
        <v>#REF!</v>
      </c>
      <c r="E15" s="298">
        <f>'S.25.03_EN'!E16</f>
        <v>0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x14ac:dyDescent="0.2">
      <c r="A16" s="121"/>
      <c r="B16" s="121"/>
      <c r="C16" s="340" t="e">
        <f>'S.25.03_EN'!C17</f>
        <v>#REF!</v>
      </c>
      <c r="D16" s="341" t="e">
        <f>'S.25.03_EN'!D17</f>
        <v>#REF!</v>
      </c>
      <c r="E16" s="298">
        <f>'S.25.03_EN'!E17</f>
        <v>0</v>
      </c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11" thickBot="1" x14ac:dyDescent="0.3">
      <c r="A17" s="121"/>
      <c r="B17" s="121"/>
      <c r="C17" s="305"/>
      <c r="D17" s="336"/>
      <c r="E17" s="299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x14ac:dyDescent="0.2">
      <c r="A18" s="121"/>
      <c r="B18" s="121"/>
      <c r="C18" s="121"/>
      <c r="D18" s="121"/>
      <c r="E18" s="306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ht="10.5" hidden="1" x14ac:dyDescent="0.25">
      <c r="A19" s="121"/>
      <c r="B19" s="121"/>
      <c r="C19" s="134"/>
      <c r="D19" s="135"/>
      <c r="E19" s="307" t="s">
        <v>285</v>
      </c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0.5" x14ac:dyDescent="0.25">
      <c r="A20" s="121"/>
      <c r="B20" s="121"/>
      <c r="C20" s="432" t="s">
        <v>440</v>
      </c>
      <c r="D20" s="432"/>
      <c r="E20" s="30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</row>
    <row r="21" spans="1:17" x14ac:dyDescent="0.2">
      <c r="A21" s="121"/>
      <c r="B21" s="121"/>
      <c r="C21" s="428" t="s">
        <v>444</v>
      </c>
      <c r="D21" s="428"/>
      <c r="E21" s="298" t="e">
        <f>'S.25.03_EN'!E22</f>
        <v>#REF!</v>
      </c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</row>
    <row r="22" spans="1:17" x14ac:dyDescent="0.2">
      <c r="A22" s="121"/>
      <c r="B22" s="121"/>
      <c r="C22" s="428" t="s">
        <v>445</v>
      </c>
      <c r="D22" s="428"/>
      <c r="E22" s="298" t="e">
        <f>'S.25.03_EN'!E23</f>
        <v>#REF!</v>
      </c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20.25" customHeight="1" x14ac:dyDescent="0.2">
      <c r="A23" s="121"/>
      <c r="B23" s="121"/>
      <c r="C23" s="428" t="s">
        <v>446</v>
      </c>
      <c r="D23" s="428"/>
      <c r="E23" s="298" t="e">
        <f>'S.25.03_EN'!E24</f>
        <v>#REF!</v>
      </c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4" spans="1:17" ht="10.5" x14ac:dyDescent="0.25">
      <c r="A24" s="121"/>
      <c r="B24" s="121"/>
      <c r="C24" s="431" t="s">
        <v>447</v>
      </c>
      <c r="D24" s="431"/>
      <c r="E24" s="298" t="e">
        <f>'S.25.03_EN'!E25</f>
        <v>#REF!</v>
      </c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</row>
    <row r="25" spans="1:17" x14ac:dyDescent="0.2">
      <c r="A25" s="121"/>
      <c r="B25" s="121"/>
      <c r="C25" s="428" t="s">
        <v>448</v>
      </c>
      <c r="D25" s="428"/>
      <c r="E25" s="298" t="e">
        <f>'S.25.03_EN'!E26</f>
        <v>#REF!</v>
      </c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</row>
    <row r="26" spans="1:17" ht="10.5" x14ac:dyDescent="0.25">
      <c r="A26" s="121"/>
      <c r="B26" s="121"/>
      <c r="C26" s="431" t="s">
        <v>439</v>
      </c>
      <c r="D26" s="431"/>
      <c r="E26" s="298" t="e">
        <f>'S.25.03_EN'!E27</f>
        <v>#REF!</v>
      </c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</row>
    <row r="27" spans="1:17" ht="10.5" x14ac:dyDescent="0.25">
      <c r="A27" s="121"/>
      <c r="B27" s="121"/>
      <c r="C27" s="431" t="s">
        <v>449</v>
      </c>
      <c r="D27" s="431"/>
      <c r="E27" s="300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</row>
    <row r="28" spans="1:17" x14ac:dyDescent="0.2">
      <c r="A28" s="121"/>
      <c r="B28" s="121"/>
      <c r="C28" s="428" t="s">
        <v>450</v>
      </c>
      <c r="D28" s="428"/>
      <c r="E28" s="298" t="e">
        <f>'S.25.03_EN'!E29</f>
        <v>#REF!</v>
      </c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</row>
    <row r="29" spans="1:17" x14ac:dyDescent="0.2">
      <c r="A29" s="121"/>
      <c r="B29" s="121"/>
      <c r="C29" s="428" t="s">
        <v>451</v>
      </c>
      <c r="D29" s="428"/>
      <c r="E29" s="298" t="e">
        <f>'S.25.03_EN'!E30</f>
        <v>#REF!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</row>
    <row r="30" spans="1:17" x14ac:dyDescent="0.2">
      <c r="A30" s="121"/>
      <c r="B30" s="121"/>
      <c r="C30" s="428" t="s">
        <v>452</v>
      </c>
      <c r="D30" s="428"/>
      <c r="E30" s="298" t="e">
        <f>'S.25.03_EN'!E31</f>
        <v>#REF!</v>
      </c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</row>
    <row r="31" spans="1:17" x14ac:dyDescent="0.2">
      <c r="A31" s="121"/>
      <c r="B31" s="121"/>
      <c r="C31" s="428" t="s">
        <v>453</v>
      </c>
      <c r="D31" s="428"/>
      <c r="E31" s="304" t="e">
        <f>'S.25.03_EN'!E32</f>
        <v>#REF!</v>
      </c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</row>
    <row r="32" spans="1:17" x14ac:dyDescent="0.2">
      <c r="A32" s="121"/>
      <c r="B32" s="121"/>
      <c r="C32" s="428" t="s">
        <v>454</v>
      </c>
      <c r="D32" s="428"/>
      <c r="E32" s="298" t="e">
        <f>'S.25.03_EN'!E33</f>
        <v>#REF!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</row>
    <row r="33" spans="1:17" ht="11" thickBot="1" x14ac:dyDescent="0.3">
      <c r="A33" s="121"/>
      <c r="B33" s="121"/>
      <c r="C33" s="429" t="s">
        <v>455</v>
      </c>
      <c r="D33" s="429"/>
      <c r="E33" s="303" t="e">
        <f>'S.25.03_EN'!E34</f>
        <v>#REF!</v>
      </c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:17" x14ac:dyDescent="0.2">
      <c r="A34" s="121"/>
      <c r="B34" s="121"/>
      <c r="C34" s="126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</row>
    <row r="35" spans="1:17" x14ac:dyDescent="0.2">
      <c r="A35" s="121"/>
      <c r="B35" s="121"/>
      <c r="C35" s="126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</row>
    <row r="36" spans="1:17" x14ac:dyDescent="0.2">
      <c r="A36" s="121"/>
      <c r="B36" s="121"/>
      <c r="C36" s="22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</row>
    <row r="37" spans="1:17" x14ac:dyDescent="0.2">
      <c r="A37" s="121"/>
      <c r="B37" s="121"/>
      <c r="C37" s="126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</row>
    <row r="38" spans="1:17" x14ac:dyDescent="0.2">
      <c r="A38" s="121"/>
      <c r="B38" s="121"/>
      <c r="C38" s="126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3"/>
      <c r="Q38" s="123"/>
    </row>
    <row r="39" spans="1:17" ht="10.5" thickBot="1" x14ac:dyDescent="0.25">
      <c r="A39" s="121"/>
      <c r="B39" s="121"/>
      <c r="C39" s="126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3"/>
      <c r="Q39" s="123"/>
    </row>
  </sheetData>
  <mergeCells count="15">
    <mergeCell ref="C31:D31"/>
    <mergeCell ref="C32:D32"/>
    <mergeCell ref="C33:D33"/>
    <mergeCell ref="C25:D25"/>
    <mergeCell ref="C26:D26"/>
    <mergeCell ref="C27:D27"/>
    <mergeCell ref="C28:D28"/>
    <mergeCell ref="C29:D29"/>
    <mergeCell ref="C30:D30"/>
    <mergeCell ref="C3:E3"/>
    <mergeCell ref="C24:D24"/>
    <mergeCell ref="C20:D20"/>
    <mergeCell ref="C21:D21"/>
    <mergeCell ref="C22:D22"/>
    <mergeCell ref="C23:D23"/>
  </mergeCells>
  <hyperlinks>
    <hyperlink ref="A1" location="MAIN!A4" display="MAIN" xr:uid="{00000000-0004-0000-1C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>
    <tabColor theme="8" tint="0.79985961485641044"/>
  </sheetPr>
  <dimension ref="A1:N102"/>
  <sheetViews>
    <sheetView workbookViewId="0"/>
  </sheetViews>
  <sheetFormatPr defaultColWidth="9.33203125" defaultRowHeight="10" x14ac:dyDescent="0.2"/>
  <cols>
    <col min="1" max="1" width="10.109375" customWidth="1"/>
    <col min="2" max="2" width="3.33203125" customWidth="1"/>
    <col min="3" max="3" width="66.44140625" style="398" customWidth="1"/>
    <col min="4" max="4" width="6.21875" style="198" bestFit="1" customWidth="1"/>
    <col min="5" max="6" width="16.6640625" style="198" customWidth="1"/>
  </cols>
  <sheetData>
    <row r="1" spans="1:14" ht="18.75" customHeight="1" thickBot="1" x14ac:dyDescent="0.25">
      <c r="A1" s="112" t="s">
        <v>52</v>
      </c>
      <c r="C1" s="396"/>
      <c r="D1" s="196"/>
      <c r="E1" s="196"/>
      <c r="F1" s="196"/>
      <c r="G1" s="113"/>
      <c r="H1" s="113"/>
      <c r="I1" s="113"/>
      <c r="J1" s="113"/>
      <c r="K1" s="113"/>
      <c r="L1" s="113"/>
      <c r="M1" s="113"/>
      <c r="N1" s="113"/>
    </row>
    <row r="2" spans="1:14" x14ac:dyDescent="0.2">
      <c r="A2" s="113"/>
      <c r="B2" s="113"/>
      <c r="C2" s="397" t="s">
        <v>631</v>
      </c>
      <c r="D2" s="196"/>
      <c r="E2" s="196"/>
      <c r="F2" s="196"/>
      <c r="G2" s="113"/>
      <c r="H2" s="113"/>
      <c r="I2" s="113"/>
      <c r="J2" s="113"/>
      <c r="K2" s="113"/>
      <c r="L2" s="113"/>
      <c r="M2" s="113"/>
      <c r="N2" s="113"/>
    </row>
    <row r="3" spans="1:14" x14ac:dyDescent="0.2">
      <c r="A3" s="113"/>
      <c r="B3" s="113"/>
      <c r="C3" s="396"/>
      <c r="D3" s="196"/>
      <c r="E3" s="196"/>
      <c r="F3" s="196"/>
      <c r="G3" s="113"/>
      <c r="H3" s="113"/>
      <c r="I3" s="113"/>
      <c r="J3" s="113"/>
      <c r="K3" s="113"/>
      <c r="L3" s="113"/>
      <c r="M3" s="113"/>
      <c r="N3" s="113"/>
    </row>
    <row r="4" spans="1:14" x14ac:dyDescent="0.2">
      <c r="A4" s="113"/>
      <c r="B4" s="113"/>
      <c r="C4" s="396"/>
      <c r="D4" s="196"/>
      <c r="E4" s="196"/>
      <c r="F4" s="196"/>
      <c r="G4" s="113"/>
      <c r="H4" s="113"/>
      <c r="I4" s="113"/>
      <c r="J4" s="113"/>
      <c r="K4" s="113"/>
      <c r="L4" s="113"/>
      <c r="M4" s="113"/>
      <c r="N4" s="113"/>
    </row>
    <row r="5" spans="1:14" ht="32" thickBot="1" x14ac:dyDescent="0.3">
      <c r="A5" s="113"/>
      <c r="B5" s="113"/>
      <c r="C5" s="114" t="s">
        <v>632</v>
      </c>
      <c r="D5" s="115"/>
      <c r="E5" s="433"/>
      <c r="F5" s="433"/>
      <c r="G5" s="113"/>
      <c r="H5" s="113"/>
      <c r="I5" s="113"/>
      <c r="J5" s="113"/>
      <c r="K5" s="113"/>
      <c r="L5" s="113"/>
      <c r="M5" s="113"/>
      <c r="N5" s="113"/>
    </row>
    <row r="6" spans="1:14" ht="4.9000000000000004" customHeight="1" x14ac:dyDescent="0.25">
      <c r="A6" s="113"/>
      <c r="B6" s="113"/>
      <c r="C6" s="116"/>
      <c r="D6" s="117"/>
      <c r="E6" s="197"/>
      <c r="F6" s="197"/>
      <c r="G6" s="113"/>
      <c r="H6" s="113"/>
      <c r="I6" s="113"/>
      <c r="J6" s="113"/>
      <c r="K6" s="113"/>
      <c r="L6" s="113"/>
      <c r="M6" s="113"/>
      <c r="N6" s="113"/>
    </row>
    <row r="7" spans="1:14" x14ac:dyDescent="0.2">
      <c r="A7" s="113"/>
      <c r="B7" s="113"/>
      <c r="C7" s="434" t="s">
        <v>466</v>
      </c>
      <c r="D7" s="434"/>
      <c r="E7" s="434"/>
      <c r="F7" s="434"/>
      <c r="G7" s="113"/>
      <c r="H7" s="113"/>
      <c r="I7" s="113"/>
      <c r="J7" s="113"/>
      <c r="K7" s="113"/>
      <c r="L7" s="113"/>
      <c r="M7" s="113"/>
      <c r="N7" s="113"/>
    </row>
    <row r="8" spans="1:14" ht="10.5" x14ac:dyDescent="0.25">
      <c r="A8" s="113"/>
      <c r="B8" s="113"/>
      <c r="C8" s="116"/>
      <c r="D8" s="117"/>
      <c r="E8" s="197"/>
      <c r="F8" s="197"/>
      <c r="G8" s="113"/>
      <c r="H8" s="113"/>
      <c r="I8" s="113"/>
      <c r="J8" s="113"/>
      <c r="K8" s="113"/>
      <c r="L8" s="113"/>
      <c r="M8" s="113"/>
      <c r="N8" s="113"/>
    </row>
    <row r="9" spans="1:14" ht="10.5" x14ac:dyDescent="0.25">
      <c r="A9" s="113"/>
      <c r="B9" s="113"/>
      <c r="C9" s="116"/>
      <c r="E9" s="118" t="s">
        <v>192</v>
      </c>
      <c r="F9" s="197"/>
      <c r="G9" s="113"/>
      <c r="H9" s="113"/>
      <c r="I9" s="113"/>
      <c r="J9" s="113"/>
      <c r="K9" s="113"/>
      <c r="L9" s="113"/>
      <c r="M9" s="113"/>
      <c r="N9" s="113"/>
    </row>
    <row r="10" spans="1:14" ht="13" x14ac:dyDescent="0.35">
      <c r="A10" s="113"/>
      <c r="B10" s="113"/>
      <c r="C10" s="245" t="s">
        <v>375</v>
      </c>
      <c r="D10" s="246" t="s">
        <v>199</v>
      </c>
      <c r="E10" s="247">
        <v>1102903</v>
      </c>
      <c r="F10" s="197"/>
      <c r="G10" s="113"/>
      <c r="H10" s="113"/>
      <c r="I10" s="113"/>
      <c r="J10" s="113"/>
      <c r="K10" s="113"/>
      <c r="L10" s="113"/>
      <c r="M10" s="113"/>
      <c r="N10" s="113"/>
    </row>
    <row r="11" spans="1:14" ht="10.5" x14ac:dyDescent="0.25">
      <c r="A11" s="113"/>
      <c r="B11" s="113"/>
      <c r="C11" s="116"/>
      <c r="D11" s="117"/>
      <c r="E11" s="197"/>
      <c r="F11" s="197"/>
      <c r="G11" s="113"/>
      <c r="H11" s="113"/>
      <c r="I11" s="113"/>
      <c r="J11" s="113"/>
      <c r="K11" s="113"/>
      <c r="L11" s="113"/>
      <c r="M11" s="113"/>
      <c r="N11" s="113"/>
    </row>
    <row r="12" spans="1:14" ht="50.5" x14ac:dyDescent="0.25">
      <c r="A12" s="113"/>
      <c r="B12" s="113"/>
      <c r="C12" s="119"/>
      <c r="D12" s="119"/>
      <c r="E12" s="120" t="s">
        <v>461</v>
      </c>
      <c r="F12" s="120" t="s">
        <v>314</v>
      </c>
      <c r="G12" s="113"/>
      <c r="H12" s="113"/>
      <c r="I12" s="113"/>
      <c r="J12" s="113"/>
      <c r="K12" s="113"/>
      <c r="L12" s="113"/>
      <c r="M12" s="113"/>
      <c r="N12" s="113"/>
    </row>
    <row r="13" spans="1:14" ht="10.5" x14ac:dyDescent="0.25">
      <c r="A13" s="113"/>
      <c r="B13" s="113"/>
      <c r="C13" s="199"/>
      <c r="D13" s="200" t="s">
        <v>264</v>
      </c>
      <c r="E13" s="201" t="s">
        <v>193</v>
      </c>
      <c r="F13" s="201" t="s">
        <v>194</v>
      </c>
      <c r="G13" s="113"/>
      <c r="H13" s="113"/>
      <c r="I13" s="113"/>
      <c r="J13" s="113"/>
      <c r="K13" s="113"/>
      <c r="L13" s="113"/>
      <c r="M13" s="113"/>
      <c r="N13" s="113"/>
    </row>
    <row r="14" spans="1:14" x14ac:dyDescent="0.2">
      <c r="A14" s="113"/>
      <c r="B14" s="113"/>
      <c r="C14" s="202" t="s">
        <v>315</v>
      </c>
      <c r="D14" s="203" t="s">
        <v>200</v>
      </c>
      <c r="E14" s="187">
        <v>0</v>
      </c>
      <c r="F14" s="187">
        <v>0</v>
      </c>
      <c r="G14" s="113"/>
      <c r="H14" s="113"/>
      <c r="I14" s="113"/>
      <c r="J14" s="113"/>
      <c r="K14" s="113"/>
      <c r="L14" s="113"/>
      <c r="M14" s="113"/>
      <c r="N14" s="113"/>
    </row>
    <row r="15" spans="1:14" x14ac:dyDescent="0.2">
      <c r="A15" s="113"/>
      <c r="B15" s="113"/>
      <c r="C15" s="204" t="s">
        <v>316</v>
      </c>
      <c r="D15" s="205" t="s">
        <v>55</v>
      </c>
      <c r="E15" s="144">
        <v>15155</v>
      </c>
      <c r="F15" s="144">
        <v>11466</v>
      </c>
      <c r="G15" s="113"/>
      <c r="H15" s="113"/>
      <c r="I15" s="113"/>
      <c r="J15" s="113"/>
      <c r="K15" s="113"/>
      <c r="L15" s="113"/>
      <c r="M15" s="113"/>
      <c r="N15" s="113"/>
    </row>
    <row r="16" spans="1:14" x14ac:dyDescent="0.2">
      <c r="A16" s="113"/>
      <c r="B16" s="113"/>
      <c r="C16" s="204" t="s">
        <v>317</v>
      </c>
      <c r="D16" s="205" t="s">
        <v>57</v>
      </c>
      <c r="E16" s="144">
        <v>3284</v>
      </c>
      <c r="F16" s="144">
        <v>249</v>
      </c>
      <c r="G16" s="113"/>
      <c r="H16" s="113"/>
      <c r="I16" s="113"/>
      <c r="J16" s="113"/>
      <c r="K16" s="113"/>
      <c r="L16" s="113"/>
      <c r="M16" s="113"/>
      <c r="N16" s="113"/>
    </row>
    <row r="17" spans="1:14" x14ac:dyDescent="0.2">
      <c r="A17" s="113"/>
      <c r="B17" s="113"/>
      <c r="C17" s="204" t="s">
        <v>318</v>
      </c>
      <c r="D17" s="205" t="s">
        <v>59</v>
      </c>
      <c r="E17" s="144">
        <v>192201</v>
      </c>
      <c r="F17" s="144">
        <v>179776</v>
      </c>
      <c r="G17" s="113"/>
      <c r="H17" s="113"/>
      <c r="I17" s="113"/>
      <c r="J17" s="113"/>
      <c r="K17" s="113"/>
      <c r="L17" s="113"/>
      <c r="M17" s="113"/>
      <c r="N17" s="113"/>
    </row>
    <row r="18" spans="1:14" x14ac:dyDescent="0.2">
      <c r="A18" s="113"/>
      <c r="B18" s="113"/>
      <c r="C18" s="204" t="s">
        <v>319</v>
      </c>
      <c r="D18" s="205" t="s">
        <v>61</v>
      </c>
      <c r="E18" s="144">
        <v>0</v>
      </c>
      <c r="F18" s="144">
        <v>0</v>
      </c>
      <c r="G18" s="113"/>
      <c r="H18" s="113"/>
      <c r="I18" s="113"/>
      <c r="J18" s="113"/>
      <c r="K18" s="113"/>
      <c r="L18" s="113"/>
      <c r="M18" s="113"/>
      <c r="N18" s="113"/>
    </row>
    <row r="19" spans="1:14" x14ac:dyDescent="0.2">
      <c r="A19" s="113"/>
      <c r="B19" s="113"/>
      <c r="C19" s="204" t="s">
        <v>320</v>
      </c>
      <c r="D19" s="205" t="s">
        <v>63</v>
      </c>
      <c r="E19" s="144">
        <v>209240</v>
      </c>
      <c r="F19" s="144">
        <v>104443</v>
      </c>
      <c r="G19" s="113"/>
      <c r="H19" s="113"/>
      <c r="I19" s="113"/>
      <c r="J19" s="113"/>
      <c r="K19" s="113"/>
      <c r="L19" s="113"/>
      <c r="M19" s="113"/>
      <c r="N19" s="113"/>
    </row>
    <row r="20" spans="1:14" x14ac:dyDescent="0.2">
      <c r="A20" s="113"/>
      <c r="B20" s="113"/>
      <c r="C20" s="204" t="s">
        <v>321</v>
      </c>
      <c r="D20" s="205" t="s">
        <v>65</v>
      </c>
      <c r="E20" s="144">
        <v>817939</v>
      </c>
      <c r="F20" s="144">
        <v>711233</v>
      </c>
      <c r="G20" s="113"/>
      <c r="H20" s="113"/>
      <c r="I20" s="113"/>
      <c r="J20" s="113"/>
      <c r="K20" s="113"/>
      <c r="L20" s="113"/>
      <c r="M20" s="113"/>
      <c r="N20" s="113"/>
    </row>
    <row r="21" spans="1:14" x14ac:dyDescent="0.2">
      <c r="A21" s="113"/>
      <c r="B21" s="113"/>
      <c r="C21" s="204" t="s">
        <v>322</v>
      </c>
      <c r="D21" s="205" t="s">
        <v>67</v>
      </c>
      <c r="E21" s="144">
        <v>686326</v>
      </c>
      <c r="F21" s="144">
        <v>241294</v>
      </c>
      <c r="G21" s="113"/>
      <c r="H21" s="113"/>
      <c r="I21" s="113"/>
      <c r="J21" s="113"/>
      <c r="K21" s="113"/>
      <c r="L21" s="113"/>
      <c r="M21" s="113"/>
      <c r="N21" s="113"/>
    </row>
    <row r="22" spans="1:14" x14ac:dyDescent="0.2">
      <c r="A22" s="113"/>
      <c r="B22" s="113"/>
      <c r="C22" s="204" t="s">
        <v>323</v>
      </c>
      <c r="D22" s="205" t="s">
        <v>69</v>
      </c>
      <c r="E22" s="144">
        <v>171481</v>
      </c>
      <c r="F22" s="144">
        <v>192341</v>
      </c>
      <c r="G22" s="113"/>
      <c r="H22" s="113"/>
      <c r="I22" s="113"/>
      <c r="J22" s="113"/>
      <c r="K22" s="113"/>
      <c r="L22" s="113"/>
      <c r="M22" s="113"/>
      <c r="N22" s="113"/>
    </row>
    <row r="23" spans="1:14" x14ac:dyDescent="0.2">
      <c r="A23" s="113"/>
      <c r="B23" s="113"/>
      <c r="C23" s="204" t="s">
        <v>324</v>
      </c>
      <c r="D23" s="205" t="s">
        <v>71</v>
      </c>
      <c r="E23" s="144">
        <v>0</v>
      </c>
      <c r="F23" s="144">
        <v>0</v>
      </c>
      <c r="G23" s="113"/>
      <c r="H23" s="113"/>
      <c r="I23" s="113"/>
      <c r="J23" s="113"/>
      <c r="K23" s="113"/>
      <c r="L23" s="113"/>
      <c r="M23" s="113"/>
      <c r="N23" s="113"/>
    </row>
    <row r="24" spans="1:14" x14ac:dyDescent="0.2">
      <c r="A24" s="113"/>
      <c r="B24" s="113"/>
      <c r="C24" s="204" t="s">
        <v>325</v>
      </c>
      <c r="D24" s="205" t="s">
        <v>73</v>
      </c>
      <c r="E24" s="144">
        <v>0</v>
      </c>
      <c r="F24" s="144">
        <v>0</v>
      </c>
      <c r="G24" s="113"/>
      <c r="H24" s="113"/>
      <c r="I24" s="113"/>
      <c r="J24" s="113"/>
      <c r="K24" s="113"/>
      <c r="L24" s="113"/>
      <c r="M24" s="113"/>
      <c r="N24" s="113"/>
    </row>
    <row r="25" spans="1:14" x14ac:dyDescent="0.2">
      <c r="A25" s="113"/>
      <c r="B25" s="113"/>
      <c r="C25" s="204" t="s">
        <v>326</v>
      </c>
      <c r="D25" s="205" t="s">
        <v>75</v>
      </c>
      <c r="E25" s="144">
        <v>40047</v>
      </c>
      <c r="F25" s="144">
        <v>33597</v>
      </c>
      <c r="G25" s="113"/>
      <c r="H25" s="113"/>
      <c r="I25" s="113"/>
      <c r="J25" s="113"/>
      <c r="K25" s="113"/>
      <c r="L25" s="113"/>
      <c r="M25" s="113"/>
      <c r="N25" s="113"/>
    </row>
    <row r="26" spans="1:14" x14ac:dyDescent="0.2">
      <c r="A26" s="113"/>
      <c r="B26" s="113"/>
      <c r="C26" s="204" t="s">
        <v>327</v>
      </c>
      <c r="D26" s="205" t="s">
        <v>76</v>
      </c>
      <c r="E26" s="144">
        <v>15476</v>
      </c>
      <c r="F26" s="144">
        <v>4401</v>
      </c>
      <c r="G26" s="113"/>
      <c r="H26" s="113"/>
      <c r="I26" s="113"/>
      <c r="J26" s="113"/>
      <c r="K26" s="113"/>
      <c r="L26" s="113"/>
      <c r="M26" s="113"/>
      <c r="N26" s="113"/>
    </row>
    <row r="27" spans="1:14" x14ac:dyDescent="0.2">
      <c r="A27" s="113"/>
      <c r="B27" s="113"/>
      <c r="C27" s="204" t="s">
        <v>312</v>
      </c>
      <c r="D27" s="205" t="s">
        <v>77</v>
      </c>
      <c r="E27" s="144">
        <v>2455830</v>
      </c>
      <c r="F27" s="144">
        <v>228518</v>
      </c>
      <c r="G27" s="113"/>
      <c r="H27" s="113"/>
      <c r="I27" s="113"/>
      <c r="J27" s="113"/>
      <c r="K27" s="113"/>
      <c r="L27" s="113"/>
      <c r="M27" s="113"/>
      <c r="N27" s="113"/>
    </row>
    <row r="28" spans="1:14" x14ac:dyDescent="0.2">
      <c r="A28" s="113"/>
      <c r="B28" s="113"/>
      <c r="C28" s="204" t="s">
        <v>328</v>
      </c>
      <c r="D28" s="205" t="s">
        <v>79</v>
      </c>
      <c r="E28" s="144">
        <v>43847</v>
      </c>
      <c r="F28" s="144">
        <v>46685</v>
      </c>
      <c r="G28" s="113"/>
      <c r="H28" s="113"/>
      <c r="I28" s="113"/>
      <c r="J28" s="113"/>
      <c r="K28" s="113"/>
      <c r="L28" s="113"/>
      <c r="M28" s="113"/>
      <c r="N28" s="113"/>
    </row>
    <row r="29" spans="1:14" x14ac:dyDescent="0.2">
      <c r="A29" s="113"/>
      <c r="B29" s="113"/>
      <c r="C29" s="206" t="s">
        <v>313</v>
      </c>
      <c r="D29" s="207" t="s">
        <v>81</v>
      </c>
      <c r="E29" s="208">
        <v>919651</v>
      </c>
      <c r="F29" s="208">
        <v>318668</v>
      </c>
      <c r="G29" s="113"/>
      <c r="H29" s="113"/>
      <c r="I29" s="113"/>
      <c r="J29" s="113"/>
      <c r="K29" s="113"/>
      <c r="L29" s="113"/>
      <c r="M29" s="113"/>
      <c r="N29" s="113"/>
    </row>
    <row r="30" spans="1:14" x14ac:dyDescent="0.2">
      <c r="A30" s="113"/>
      <c r="B30" s="113"/>
      <c r="C30" s="396"/>
      <c r="D30" s="196"/>
      <c r="E30" s="196"/>
      <c r="F30" s="196"/>
      <c r="G30" s="113"/>
      <c r="H30" s="113"/>
      <c r="I30" s="113"/>
      <c r="J30" s="113"/>
      <c r="K30" s="113"/>
      <c r="L30" s="113"/>
      <c r="M30" s="113"/>
      <c r="N30" s="113"/>
    </row>
    <row r="31" spans="1:14" x14ac:dyDescent="0.2">
      <c r="A31" s="113"/>
      <c r="B31" s="113"/>
      <c r="C31" s="434" t="s">
        <v>329</v>
      </c>
      <c r="D31" s="434"/>
      <c r="E31" s="434"/>
      <c r="F31" s="434"/>
      <c r="G31" s="113"/>
      <c r="H31" s="113"/>
      <c r="I31" s="113"/>
      <c r="J31" s="113"/>
      <c r="K31" s="113"/>
      <c r="L31" s="113"/>
      <c r="M31" s="113"/>
      <c r="N31" s="113"/>
    </row>
    <row r="32" spans="1:14" x14ac:dyDescent="0.2">
      <c r="A32" s="113"/>
      <c r="B32" s="113"/>
      <c r="C32" s="396"/>
      <c r="D32" s="196"/>
      <c r="E32" s="196"/>
      <c r="F32" s="196"/>
      <c r="G32" s="113"/>
      <c r="H32" s="113"/>
      <c r="I32" s="113"/>
      <c r="J32" s="113"/>
      <c r="K32" s="113"/>
      <c r="L32" s="113"/>
      <c r="M32" s="113"/>
      <c r="N32" s="113"/>
    </row>
    <row r="33" spans="1:14" ht="10.5" x14ac:dyDescent="0.2">
      <c r="A33" s="113"/>
      <c r="B33" s="113"/>
      <c r="C33" s="116"/>
      <c r="E33" s="118" t="s">
        <v>195</v>
      </c>
      <c r="F33" s="196"/>
      <c r="G33" s="113"/>
      <c r="H33" s="113"/>
      <c r="I33" s="113"/>
      <c r="J33" s="113"/>
      <c r="K33" s="113"/>
      <c r="L33" s="113"/>
      <c r="M33" s="113"/>
      <c r="N33" s="113"/>
    </row>
    <row r="34" spans="1:14" ht="13" x14ac:dyDescent="0.35">
      <c r="A34" s="113"/>
      <c r="B34" s="113"/>
      <c r="C34" s="245" t="s">
        <v>376</v>
      </c>
      <c r="D34" s="246" t="s">
        <v>87</v>
      </c>
      <c r="E34" s="247">
        <v>740858</v>
      </c>
      <c r="F34" s="196"/>
      <c r="G34" s="113"/>
      <c r="H34" s="113"/>
      <c r="I34" s="113"/>
      <c r="J34" s="113"/>
      <c r="K34" s="113"/>
      <c r="L34" s="113"/>
      <c r="M34" s="113"/>
      <c r="N34" s="113"/>
    </row>
    <row r="35" spans="1:14" x14ac:dyDescent="0.2">
      <c r="A35" s="113"/>
      <c r="B35" s="113"/>
      <c r="C35" s="396"/>
      <c r="D35" s="196"/>
      <c r="E35" s="196"/>
      <c r="F35" s="196"/>
      <c r="G35" s="113"/>
      <c r="H35" s="113"/>
      <c r="I35" s="113"/>
      <c r="J35" s="113"/>
      <c r="K35" s="113"/>
      <c r="L35" s="113"/>
      <c r="M35" s="113"/>
      <c r="N35" s="113"/>
    </row>
    <row r="36" spans="1:14" ht="50.5" x14ac:dyDescent="0.25">
      <c r="A36" s="113"/>
      <c r="B36" s="113"/>
      <c r="C36" s="119"/>
      <c r="D36" s="119"/>
      <c r="E36" s="120" t="s">
        <v>461</v>
      </c>
      <c r="F36" s="120" t="s">
        <v>330</v>
      </c>
      <c r="G36" s="113"/>
      <c r="H36" s="113"/>
      <c r="I36" s="113"/>
      <c r="J36" s="113"/>
      <c r="K36" s="113"/>
      <c r="L36" s="113"/>
      <c r="M36" s="113"/>
      <c r="N36" s="113"/>
    </row>
    <row r="37" spans="1:14" ht="10.5" x14ac:dyDescent="0.25">
      <c r="A37" s="113"/>
      <c r="B37" s="113"/>
      <c r="C37" s="199"/>
      <c r="D37" s="200" t="s">
        <v>264</v>
      </c>
      <c r="E37" s="201" t="s">
        <v>196</v>
      </c>
      <c r="F37" s="201" t="s">
        <v>225</v>
      </c>
      <c r="G37" s="113"/>
      <c r="H37" s="113"/>
      <c r="I37" s="113"/>
      <c r="J37" s="113"/>
      <c r="K37" s="113"/>
      <c r="L37" s="113"/>
      <c r="M37" s="113"/>
      <c r="N37" s="113"/>
    </row>
    <row r="38" spans="1:14" x14ac:dyDescent="0.2">
      <c r="A38" s="113"/>
      <c r="B38" s="113"/>
      <c r="C38" s="202" t="s">
        <v>331</v>
      </c>
      <c r="D38" s="203" t="s">
        <v>89</v>
      </c>
      <c r="E38" s="187">
        <v>0</v>
      </c>
      <c r="F38" s="242"/>
      <c r="G38" s="113"/>
      <c r="H38" s="113"/>
      <c r="I38" s="113"/>
      <c r="J38" s="113"/>
      <c r="K38" s="113"/>
      <c r="L38" s="113"/>
      <c r="M38" s="113"/>
      <c r="N38" s="113"/>
    </row>
    <row r="39" spans="1:14" x14ac:dyDescent="0.2">
      <c r="A39" s="113"/>
      <c r="B39" s="113"/>
      <c r="C39" s="204" t="s">
        <v>332</v>
      </c>
      <c r="D39" s="205" t="s">
        <v>91</v>
      </c>
      <c r="E39" s="144">
        <v>0</v>
      </c>
      <c r="F39" s="243"/>
      <c r="G39" s="113"/>
      <c r="H39" s="113"/>
      <c r="I39" s="113"/>
      <c r="J39" s="113"/>
      <c r="K39" s="113"/>
      <c r="L39" s="113"/>
      <c r="M39" s="113"/>
      <c r="N39" s="113"/>
    </row>
    <row r="40" spans="1:14" x14ac:dyDescent="0.2">
      <c r="A40" s="113"/>
      <c r="B40" s="113"/>
      <c r="C40" s="204" t="s">
        <v>333</v>
      </c>
      <c r="D40" s="205" t="s">
        <v>93</v>
      </c>
      <c r="E40" s="144">
        <v>0</v>
      </c>
      <c r="F40" s="243"/>
      <c r="G40" s="113"/>
      <c r="H40" s="113"/>
      <c r="I40" s="113"/>
      <c r="J40" s="113"/>
      <c r="K40" s="113"/>
      <c r="L40" s="113"/>
      <c r="M40" s="113"/>
      <c r="N40" s="113"/>
    </row>
    <row r="41" spans="1:14" x14ac:dyDescent="0.2">
      <c r="A41" s="113"/>
      <c r="B41" s="113"/>
      <c r="C41" s="204" t="s">
        <v>334</v>
      </c>
      <c r="D41" s="205" t="s">
        <v>95</v>
      </c>
      <c r="E41" s="144">
        <v>7633187</v>
      </c>
      <c r="F41" s="243"/>
      <c r="G41" s="113"/>
      <c r="H41" s="113"/>
      <c r="I41" s="113"/>
      <c r="J41" s="113"/>
      <c r="K41" s="113"/>
      <c r="L41" s="113"/>
      <c r="M41" s="113"/>
      <c r="N41" s="113"/>
    </row>
    <row r="42" spans="1:14" x14ac:dyDescent="0.2">
      <c r="A42" s="113"/>
      <c r="B42" s="113"/>
      <c r="C42" s="206" t="s">
        <v>335</v>
      </c>
      <c r="D42" s="207" t="s">
        <v>97</v>
      </c>
      <c r="E42" s="244"/>
      <c r="F42" s="208">
        <v>829372447</v>
      </c>
      <c r="G42" s="113"/>
      <c r="H42" s="113"/>
      <c r="I42" s="113"/>
      <c r="J42" s="113"/>
      <c r="K42" s="113"/>
      <c r="L42" s="113"/>
      <c r="M42" s="113"/>
      <c r="N42" s="113"/>
    </row>
    <row r="43" spans="1:14" x14ac:dyDescent="0.2">
      <c r="A43" s="113"/>
      <c r="B43" s="113"/>
      <c r="C43" s="396"/>
      <c r="D43" s="196"/>
      <c r="E43" s="196"/>
      <c r="F43" s="196"/>
      <c r="G43" s="113"/>
      <c r="H43" s="113"/>
      <c r="I43" s="113"/>
      <c r="J43" s="113"/>
      <c r="K43" s="113"/>
      <c r="L43" s="113"/>
      <c r="M43" s="113"/>
      <c r="N43" s="113"/>
    </row>
    <row r="44" spans="1:14" x14ac:dyDescent="0.2">
      <c r="A44" s="113"/>
      <c r="B44" s="113"/>
      <c r="C44" s="434" t="s">
        <v>336</v>
      </c>
      <c r="D44" s="434"/>
      <c r="E44" s="434"/>
      <c r="F44" s="434"/>
      <c r="G44" s="113"/>
      <c r="H44" s="113"/>
      <c r="I44" s="113"/>
      <c r="J44" s="113"/>
      <c r="K44" s="113"/>
      <c r="L44" s="113"/>
      <c r="M44" s="113"/>
      <c r="N44" s="113"/>
    </row>
    <row r="45" spans="1:14" ht="10.5" x14ac:dyDescent="0.25">
      <c r="A45" s="113"/>
      <c r="B45" s="113"/>
      <c r="C45" s="199"/>
      <c r="D45" s="200" t="s">
        <v>264</v>
      </c>
      <c r="E45" s="201" t="s">
        <v>238</v>
      </c>
      <c r="F45" s="196"/>
      <c r="G45" s="113"/>
      <c r="H45" s="113"/>
      <c r="I45" s="113"/>
      <c r="J45" s="113"/>
      <c r="K45" s="113"/>
      <c r="L45" s="113"/>
      <c r="M45" s="113"/>
      <c r="N45" s="113"/>
    </row>
    <row r="46" spans="1:14" x14ac:dyDescent="0.2">
      <c r="A46" s="113"/>
      <c r="B46" s="113"/>
      <c r="C46" s="202" t="s">
        <v>337</v>
      </c>
      <c r="D46" s="203" t="s">
        <v>104</v>
      </c>
      <c r="E46" s="187">
        <v>1843761</v>
      </c>
      <c r="F46" s="196"/>
      <c r="G46" s="113"/>
      <c r="H46" s="113"/>
      <c r="I46" s="113"/>
      <c r="J46" s="113"/>
      <c r="K46" s="113"/>
      <c r="L46" s="113"/>
      <c r="M46" s="113"/>
      <c r="N46" s="113"/>
    </row>
    <row r="47" spans="1:14" x14ac:dyDescent="0.2">
      <c r="A47" s="113"/>
      <c r="B47" s="113"/>
      <c r="C47" s="204" t="s">
        <v>338</v>
      </c>
      <c r="D47" s="205" t="s">
        <v>106</v>
      </c>
      <c r="E47" s="144">
        <v>4579614</v>
      </c>
      <c r="F47" s="196"/>
      <c r="G47" s="113"/>
      <c r="H47" s="113"/>
      <c r="I47" s="113"/>
      <c r="J47" s="113"/>
      <c r="K47" s="113"/>
      <c r="L47" s="113"/>
      <c r="M47" s="113"/>
      <c r="N47" s="113"/>
    </row>
    <row r="48" spans="1:14" x14ac:dyDescent="0.2">
      <c r="A48" s="113"/>
      <c r="B48" s="113"/>
      <c r="C48" s="204" t="s">
        <v>339</v>
      </c>
      <c r="D48" s="205" t="s">
        <v>108</v>
      </c>
      <c r="E48" s="144">
        <v>2060826</v>
      </c>
      <c r="F48" s="196"/>
      <c r="G48" s="113"/>
      <c r="H48" s="113"/>
      <c r="I48" s="113"/>
      <c r="J48" s="113"/>
      <c r="K48" s="113"/>
      <c r="L48" s="113"/>
      <c r="M48" s="113"/>
      <c r="N48" s="113"/>
    </row>
    <row r="49" spans="1:14" x14ac:dyDescent="0.2">
      <c r="A49" s="113"/>
      <c r="B49" s="113"/>
      <c r="C49" s="204" t="s">
        <v>340</v>
      </c>
      <c r="D49" s="205" t="s">
        <v>110</v>
      </c>
      <c r="E49" s="144">
        <v>1144904</v>
      </c>
      <c r="F49" s="196"/>
      <c r="G49" s="113"/>
      <c r="H49" s="113"/>
      <c r="I49" s="113"/>
      <c r="J49" s="113"/>
      <c r="K49" s="113"/>
      <c r="L49" s="113"/>
      <c r="M49" s="113"/>
      <c r="N49" s="113"/>
    </row>
    <row r="50" spans="1:14" x14ac:dyDescent="0.2">
      <c r="A50" s="113"/>
      <c r="B50" s="113"/>
      <c r="C50" s="204" t="s">
        <v>341</v>
      </c>
      <c r="D50" s="205" t="s">
        <v>112</v>
      </c>
      <c r="E50" s="144">
        <v>1843761</v>
      </c>
      <c r="F50" s="196"/>
      <c r="G50" s="113"/>
      <c r="H50" s="113"/>
      <c r="I50" s="113"/>
      <c r="J50" s="113"/>
      <c r="K50" s="113"/>
      <c r="L50" s="113"/>
      <c r="M50" s="113"/>
      <c r="N50" s="113"/>
    </row>
    <row r="51" spans="1:14" x14ac:dyDescent="0.2">
      <c r="A51" s="113"/>
      <c r="B51" s="113"/>
      <c r="C51" s="206" t="s">
        <v>342</v>
      </c>
      <c r="D51" s="207" t="s">
        <v>114</v>
      </c>
      <c r="E51" s="208">
        <v>3600</v>
      </c>
      <c r="F51" s="196"/>
      <c r="G51" s="113"/>
      <c r="H51" s="113"/>
      <c r="I51" s="113"/>
      <c r="J51" s="113"/>
      <c r="K51" s="113"/>
      <c r="L51" s="113"/>
      <c r="M51" s="113"/>
      <c r="N51" s="113"/>
    </row>
    <row r="52" spans="1:14" hidden="1" x14ac:dyDescent="0.2">
      <c r="A52" s="113"/>
      <c r="B52" s="113"/>
      <c r="C52" s="209"/>
      <c r="D52" s="210"/>
      <c r="E52" s="211">
        <v>0</v>
      </c>
      <c r="F52" s="196"/>
      <c r="G52" s="113"/>
      <c r="H52" s="113"/>
      <c r="I52" s="113"/>
      <c r="J52" s="113"/>
      <c r="K52" s="113"/>
      <c r="L52" s="113"/>
      <c r="M52" s="113"/>
      <c r="N52" s="113"/>
    </row>
    <row r="53" spans="1:14" ht="11" thickBot="1" x14ac:dyDescent="0.3">
      <c r="A53" s="113"/>
      <c r="B53" s="113"/>
      <c r="C53" s="212" t="s">
        <v>343</v>
      </c>
      <c r="D53" s="213" t="s">
        <v>124</v>
      </c>
      <c r="E53" s="153">
        <v>1843760</v>
      </c>
      <c r="F53" s="196"/>
      <c r="G53" s="113"/>
      <c r="H53" s="113"/>
      <c r="I53" s="113"/>
      <c r="J53" s="113"/>
      <c r="K53" s="113"/>
      <c r="L53" s="113"/>
      <c r="M53" s="113"/>
      <c r="N53" s="113"/>
    </row>
    <row r="54" spans="1:14" x14ac:dyDescent="0.2">
      <c r="A54" s="113"/>
      <c r="B54" s="113"/>
      <c r="C54" s="396"/>
      <c r="D54" s="196"/>
      <c r="E54" s="196"/>
      <c r="F54" s="196"/>
      <c r="G54" s="113"/>
      <c r="H54" s="113"/>
      <c r="I54" s="113"/>
      <c r="J54" s="113"/>
      <c r="K54" s="113"/>
      <c r="L54" s="113"/>
      <c r="M54" s="113"/>
      <c r="N54" s="113"/>
    </row>
    <row r="55" spans="1:14" x14ac:dyDescent="0.2">
      <c r="A55" s="113"/>
      <c r="B55" s="113"/>
      <c r="C55" s="396"/>
      <c r="D55" s="196"/>
      <c r="E55" s="196"/>
      <c r="F55" s="196"/>
      <c r="G55" s="113"/>
      <c r="H55" s="113"/>
      <c r="I55" s="113"/>
      <c r="J55" s="113"/>
      <c r="K55" s="113"/>
      <c r="L55" s="113"/>
      <c r="M55" s="113"/>
      <c r="N55" s="113"/>
    </row>
    <row r="56" spans="1:14" x14ac:dyDescent="0.2">
      <c r="A56" s="113"/>
      <c r="B56" s="113"/>
      <c r="C56" s="396"/>
      <c r="D56" s="196"/>
      <c r="E56" s="196"/>
      <c r="F56" s="196"/>
      <c r="G56" s="113"/>
      <c r="H56" s="113"/>
      <c r="I56" s="113"/>
      <c r="J56" s="113"/>
      <c r="K56" s="113"/>
      <c r="L56" s="113"/>
      <c r="M56" s="113"/>
      <c r="N56" s="113"/>
    </row>
    <row r="57" spans="1:14" x14ac:dyDescent="0.2">
      <c r="A57" s="113"/>
      <c r="B57" s="113"/>
      <c r="C57" s="396"/>
      <c r="D57" s="196"/>
      <c r="E57" s="196"/>
      <c r="F57" s="196"/>
      <c r="G57" s="113"/>
      <c r="H57" s="113"/>
      <c r="I57" s="113"/>
      <c r="J57" s="113"/>
      <c r="K57" s="113"/>
      <c r="L57" s="113"/>
      <c r="M57" s="113"/>
      <c r="N57" s="113"/>
    </row>
    <row r="58" spans="1:14" x14ac:dyDescent="0.2">
      <c r="A58" s="113"/>
      <c r="B58" s="113"/>
      <c r="C58" s="396"/>
      <c r="D58" s="196"/>
      <c r="E58" s="196"/>
      <c r="F58" s="196"/>
      <c r="G58" s="113"/>
      <c r="H58" s="113"/>
      <c r="I58" s="113"/>
      <c r="J58" s="113"/>
      <c r="K58" s="113"/>
      <c r="L58" s="113"/>
      <c r="M58" s="113"/>
      <c r="N58" s="113"/>
    </row>
    <row r="59" spans="1:14" x14ac:dyDescent="0.2">
      <c r="A59" s="113"/>
      <c r="B59" s="113"/>
      <c r="C59" s="396"/>
      <c r="D59" s="196"/>
      <c r="E59" s="196"/>
      <c r="F59" s="196"/>
      <c r="G59" s="113"/>
      <c r="H59" s="113"/>
      <c r="I59" s="113"/>
      <c r="J59" s="113"/>
      <c r="K59" s="113"/>
      <c r="L59" s="113"/>
      <c r="M59" s="113"/>
      <c r="N59" s="113"/>
    </row>
    <row r="60" spans="1:14" x14ac:dyDescent="0.2">
      <c r="A60" s="113"/>
      <c r="B60" s="113"/>
      <c r="C60" s="396"/>
      <c r="D60" s="196"/>
      <c r="E60" s="196"/>
      <c r="F60" s="196"/>
      <c r="G60" s="113"/>
      <c r="H60" s="113"/>
      <c r="I60" s="113"/>
      <c r="J60" s="113"/>
      <c r="K60" s="113"/>
      <c r="L60" s="113"/>
      <c r="M60" s="113"/>
      <c r="N60" s="113"/>
    </row>
    <row r="61" spans="1:14" x14ac:dyDescent="0.2">
      <c r="A61" s="113"/>
      <c r="B61" s="113"/>
      <c r="C61" s="396"/>
      <c r="D61" s="196"/>
      <c r="E61" s="196"/>
      <c r="F61" s="196"/>
      <c r="G61" s="113"/>
      <c r="H61" s="113"/>
      <c r="I61" s="113"/>
      <c r="J61" s="113"/>
      <c r="K61" s="113"/>
      <c r="L61" s="113"/>
      <c r="M61" s="113"/>
      <c r="N61" s="113"/>
    </row>
    <row r="62" spans="1:14" x14ac:dyDescent="0.2">
      <c r="A62" s="113"/>
      <c r="B62" s="113"/>
      <c r="C62" s="396"/>
      <c r="D62" s="196"/>
      <c r="E62" s="196"/>
      <c r="F62" s="196"/>
      <c r="G62" s="113"/>
      <c r="H62" s="113"/>
      <c r="I62" s="113"/>
      <c r="J62" s="113"/>
      <c r="K62" s="113"/>
      <c r="L62" s="113"/>
      <c r="M62" s="113"/>
      <c r="N62" s="113"/>
    </row>
    <row r="63" spans="1:14" x14ac:dyDescent="0.2">
      <c r="A63" s="113"/>
      <c r="B63" s="113"/>
      <c r="C63" s="396"/>
      <c r="D63" s="196"/>
      <c r="E63" s="196"/>
      <c r="F63" s="196"/>
      <c r="G63" s="113"/>
      <c r="H63" s="113"/>
      <c r="I63" s="113"/>
      <c r="J63" s="113"/>
      <c r="K63" s="113"/>
      <c r="L63" s="113"/>
      <c r="M63" s="113"/>
      <c r="N63" s="113"/>
    </row>
    <row r="64" spans="1:14" x14ac:dyDescent="0.2">
      <c r="A64" s="113"/>
      <c r="B64" s="113"/>
      <c r="C64" s="396"/>
      <c r="D64" s="196"/>
      <c r="E64" s="196"/>
      <c r="F64" s="196"/>
      <c r="G64" s="113"/>
      <c r="H64" s="113"/>
      <c r="I64" s="113"/>
      <c r="J64" s="113"/>
      <c r="K64" s="113"/>
      <c r="L64" s="113"/>
      <c r="M64" s="113"/>
      <c r="N64" s="113"/>
    </row>
    <row r="65" spans="1:14" x14ac:dyDescent="0.2">
      <c r="A65" s="113"/>
      <c r="B65" s="113"/>
      <c r="C65" s="396"/>
      <c r="D65" s="196"/>
      <c r="E65" s="196"/>
      <c r="F65" s="196"/>
      <c r="G65" s="113"/>
      <c r="H65" s="113"/>
      <c r="I65" s="113"/>
      <c r="J65" s="113"/>
      <c r="K65" s="113"/>
      <c r="L65" s="113"/>
      <c r="M65" s="113"/>
      <c r="N65" s="113"/>
    </row>
    <row r="66" spans="1:14" x14ac:dyDescent="0.2">
      <c r="A66" s="113"/>
      <c r="B66" s="113"/>
      <c r="C66" s="396"/>
      <c r="D66" s="196"/>
      <c r="E66" s="196"/>
      <c r="F66" s="196"/>
      <c r="G66" s="113"/>
      <c r="H66" s="113"/>
      <c r="I66" s="113"/>
      <c r="J66" s="113"/>
      <c r="K66" s="113"/>
      <c r="L66" s="113"/>
      <c r="M66" s="113"/>
      <c r="N66" s="113"/>
    </row>
    <row r="67" spans="1:14" x14ac:dyDescent="0.2">
      <c r="A67" s="113"/>
      <c r="B67" s="113"/>
      <c r="C67" s="396"/>
      <c r="D67" s="196"/>
      <c r="E67" s="196"/>
      <c r="F67" s="196"/>
      <c r="G67" s="113"/>
      <c r="H67" s="113"/>
      <c r="I67" s="113"/>
      <c r="J67" s="113"/>
      <c r="K67" s="113"/>
      <c r="L67" s="113"/>
      <c r="M67" s="113"/>
      <c r="N67" s="113"/>
    </row>
    <row r="68" spans="1:14" x14ac:dyDescent="0.2">
      <c r="A68" s="113"/>
      <c r="B68" s="113"/>
      <c r="C68" s="396"/>
      <c r="D68" s="196"/>
      <c r="E68" s="196"/>
      <c r="F68" s="196"/>
      <c r="G68" s="113"/>
      <c r="H68" s="113"/>
      <c r="I68" s="113"/>
      <c r="J68" s="113"/>
      <c r="K68" s="113"/>
      <c r="L68" s="113"/>
      <c r="M68" s="113"/>
      <c r="N68" s="113"/>
    </row>
    <row r="69" spans="1:14" x14ac:dyDescent="0.2">
      <c r="A69" s="113"/>
      <c r="B69" s="113"/>
      <c r="C69" s="396"/>
      <c r="D69" s="196"/>
      <c r="E69" s="196"/>
      <c r="F69" s="196"/>
      <c r="G69" s="113"/>
      <c r="H69" s="113"/>
      <c r="I69" s="113"/>
      <c r="J69" s="113"/>
      <c r="K69" s="113"/>
      <c r="L69" s="113"/>
      <c r="M69" s="113"/>
      <c r="N69" s="113"/>
    </row>
    <row r="70" spans="1:14" x14ac:dyDescent="0.2">
      <c r="A70" s="113"/>
      <c r="B70" s="113"/>
      <c r="C70" s="396"/>
      <c r="D70" s="196"/>
      <c r="E70" s="196"/>
      <c r="F70" s="196"/>
      <c r="G70" s="113"/>
      <c r="H70" s="113"/>
      <c r="I70" s="113"/>
      <c r="J70" s="113"/>
      <c r="K70" s="113"/>
      <c r="L70" s="113"/>
      <c r="M70" s="113"/>
      <c r="N70" s="113"/>
    </row>
    <row r="71" spans="1:14" x14ac:dyDescent="0.2">
      <c r="A71" s="113"/>
      <c r="B71" s="113"/>
      <c r="C71" s="396"/>
      <c r="D71" s="196"/>
      <c r="E71" s="196"/>
      <c r="F71" s="196"/>
      <c r="G71" s="113"/>
      <c r="H71" s="113"/>
      <c r="I71" s="113"/>
      <c r="J71" s="113"/>
      <c r="K71" s="113"/>
      <c r="L71" s="113"/>
      <c r="M71" s="113"/>
      <c r="N71" s="113"/>
    </row>
    <row r="72" spans="1:14" x14ac:dyDescent="0.2">
      <c r="A72" s="113"/>
      <c r="B72" s="113"/>
      <c r="C72" s="396"/>
      <c r="D72" s="196"/>
      <c r="E72" s="196"/>
      <c r="F72" s="196"/>
      <c r="G72" s="113"/>
      <c r="H72" s="113"/>
      <c r="I72" s="113"/>
      <c r="J72" s="113"/>
      <c r="K72" s="113"/>
      <c r="L72" s="113"/>
      <c r="M72" s="113"/>
      <c r="N72" s="113"/>
    </row>
    <row r="73" spans="1:14" x14ac:dyDescent="0.2">
      <c r="A73" s="113"/>
      <c r="B73" s="113"/>
      <c r="C73" s="396"/>
      <c r="D73" s="196"/>
      <c r="E73" s="196"/>
      <c r="F73" s="196"/>
      <c r="G73" s="113"/>
      <c r="H73" s="113"/>
      <c r="I73" s="113"/>
      <c r="J73" s="113"/>
      <c r="K73" s="113"/>
      <c r="L73" s="113"/>
      <c r="M73" s="113"/>
      <c r="N73" s="113"/>
    </row>
    <row r="74" spans="1:14" x14ac:dyDescent="0.2">
      <c r="A74" s="113"/>
      <c r="B74" s="113"/>
      <c r="C74" s="396"/>
      <c r="D74" s="196"/>
      <c r="E74" s="196"/>
      <c r="F74" s="196"/>
      <c r="G74" s="113"/>
      <c r="H74" s="113"/>
      <c r="I74" s="113"/>
      <c r="J74" s="113"/>
      <c r="K74" s="113"/>
      <c r="L74" s="113"/>
      <c r="M74" s="113"/>
      <c r="N74" s="113"/>
    </row>
    <row r="75" spans="1:14" x14ac:dyDescent="0.2">
      <c r="A75" s="113"/>
      <c r="B75" s="113"/>
      <c r="C75" s="396"/>
      <c r="D75" s="196"/>
      <c r="E75" s="196"/>
      <c r="F75" s="196"/>
      <c r="G75" s="113"/>
      <c r="H75" s="113"/>
      <c r="I75" s="113"/>
      <c r="J75" s="113"/>
      <c r="K75" s="113"/>
      <c r="L75" s="113"/>
      <c r="M75" s="113"/>
      <c r="N75" s="113"/>
    </row>
    <row r="76" spans="1:14" x14ac:dyDescent="0.2">
      <c r="A76" s="113"/>
      <c r="B76" s="113"/>
      <c r="C76" s="396"/>
      <c r="D76" s="196"/>
      <c r="E76" s="196"/>
      <c r="F76" s="196"/>
      <c r="G76" s="113"/>
      <c r="H76" s="113"/>
      <c r="I76" s="113"/>
      <c r="J76" s="113"/>
      <c r="K76" s="113"/>
      <c r="L76" s="113"/>
      <c r="M76" s="113"/>
      <c r="N76" s="113"/>
    </row>
    <row r="77" spans="1:14" x14ac:dyDescent="0.2">
      <c r="A77" s="113"/>
      <c r="B77" s="113"/>
      <c r="C77" s="396"/>
      <c r="D77" s="196"/>
      <c r="E77" s="196"/>
      <c r="F77" s="196"/>
      <c r="G77" s="113"/>
      <c r="H77" s="113"/>
      <c r="I77" s="113"/>
      <c r="J77" s="113"/>
      <c r="K77" s="113"/>
      <c r="L77" s="113"/>
      <c r="M77" s="113"/>
      <c r="N77" s="113"/>
    </row>
    <row r="78" spans="1:14" x14ac:dyDescent="0.2">
      <c r="A78" s="113"/>
      <c r="B78" s="113"/>
      <c r="C78" s="396"/>
      <c r="D78" s="196"/>
      <c r="E78" s="196"/>
      <c r="F78" s="196"/>
      <c r="G78" s="113"/>
      <c r="H78" s="113"/>
      <c r="I78" s="113"/>
      <c r="J78" s="113"/>
      <c r="K78" s="113"/>
      <c r="L78" s="113"/>
      <c r="M78" s="113"/>
      <c r="N78" s="113"/>
    </row>
    <row r="79" spans="1:14" x14ac:dyDescent="0.2">
      <c r="A79" s="113"/>
      <c r="B79" s="113"/>
      <c r="C79" s="396"/>
      <c r="D79" s="196"/>
      <c r="E79" s="196"/>
      <c r="F79" s="196"/>
      <c r="G79" s="113"/>
      <c r="H79" s="113"/>
      <c r="I79" s="113"/>
      <c r="J79" s="113"/>
      <c r="K79" s="113"/>
      <c r="L79" s="113"/>
      <c r="M79" s="113"/>
      <c r="N79" s="113"/>
    </row>
    <row r="80" spans="1:14" x14ac:dyDescent="0.2">
      <c r="A80" s="113"/>
      <c r="B80" s="113"/>
      <c r="C80" s="396"/>
      <c r="D80" s="196"/>
      <c r="E80" s="196"/>
      <c r="F80" s="196"/>
      <c r="G80" s="113"/>
      <c r="H80" s="113"/>
      <c r="I80" s="113"/>
      <c r="J80" s="113"/>
      <c r="K80" s="113"/>
      <c r="L80" s="113"/>
      <c r="M80" s="113"/>
      <c r="N80" s="113"/>
    </row>
    <row r="81" spans="1:14" x14ac:dyDescent="0.2">
      <c r="A81" s="113"/>
      <c r="B81" s="113"/>
      <c r="C81" s="396"/>
      <c r="D81" s="196"/>
      <c r="E81" s="196"/>
      <c r="F81" s="196"/>
      <c r="G81" s="113"/>
      <c r="H81" s="113"/>
      <c r="I81" s="113"/>
      <c r="J81" s="113"/>
      <c r="K81" s="113"/>
      <c r="L81" s="113"/>
      <c r="M81" s="113"/>
      <c r="N81" s="113"/>
    </row>
    <row r="82" spans="1:14" x14ac:dyDescent="0.2">
      <c r="A82" s="113"/>
      <c r="B82" s="113"/>
      <c r="C82" s="396"/>
      <c r="D82" s="196"/>
      <c r="E82" s="196"/>
      <c r="F82" s="196"/>
      <c r="G82" s="113"/>
      <c r="H82" s="113"/>
      <c r="I82" s="113"/>
      <c r="J82" s="113"/>
      <c r="K82" s="113"/>
      <c r="L82" s="113"/>
      <c r="M82" s="113"/>
      <c r="N82" s="113"/>
    </row>
    <row r="83" spans="1:14" x14ac:dyDescent="0.2">
      <c r="A83" s="113"/>
      <c r="B83" s="113"/>
      <c r="C83" s="396"/>
      <c r="D83" s="196"/>
      <c r="E83" s="196"/>
      <c r="F83" s="196"/>
      <c r="G83" s="113"/>
      <c r="H83" s="113"/>
      <c r="I83" s="113"/>
      <c r="J83" s="113"/>
      <c r="K83" s="113"/>
      <c r="L83" s="113"/>
      <c r="M83" s="113"/>
      <c r="N83" s="113"/>
    </row>
    <row r="84" spans="1:14" x14ac:dyDescent="0.2">
      <c r="A84" s="113"/>
      <c r="B84" s="113"/>
      <c r="C84" s="396"/>
      <c r="D84" s="196"/>
      <c r="E84" s="196"/>
      <c r="F84" s="196"/>
      <c r="G84" s="113"/>
      <c r="H84" s="113"/>
      <c r="I84" s="113"/>
      <c r="J84" s="113"/>
      <c r="K84" s="113"/>
      <c r="L84" s="113"/>
      <c r="M84" s="113"/>
      <c r="N84" s="113"/>
    </row>
    <row r="85" spans="1:14" x14ac:dyDescent="0.2">
      <c r="A85" s="113"/>
      <c r="B85" s="113"/>
      <c r="C85" s="396"/>
      <c r="D85" s="196"/>
      <c r="E85" s="196"/>
      <c r="F85" s="196"/>
      <c r="G85" s="113"/>
      <c r="H85" s="113"/>
      <c r="I85" s="113"/>
      <c r="J85" s="113"/>
      <c r="K85" s="113"/>
      <c r="L85" s="113"/>
      <c r="M85" s="113"/>
      <c r="N85" s="113"/>
    </row>
    <row r="86" spans="1:14" x14ac:dyDescent="0.2">
      <c r="A86" s="113"/>
      <c r="B86" s="113"/>
      <c r="C86" s="396"/>
      <c r="D86" s="196"/>
      <c r="E86" s="196"/>
      <c r="F86" s="196"/>
      <c r="G86" s="113"/>
      <c r="H86" s="113"/>
      <c r="I86" s="113"/>
      <c r="J86" s="113"/>
      <c r="K86" s="113"/>
      <c r="L86" s="113"/>
      <c r="M86" s="113"/>
      <c r="N86" s="113"/>
    </row>
    <row r="87" spans="1:14" x14ac:dyDescent="0.2">
      <c r="A87" s="113"/>
      <c r="B87" s="113"/>
      <c r="C87" s="396"/>
      <c r="D87" s="196"/>
      <c r="E87" s="196"/>
      <c r="F87" s="196"/>
      <c r="G87" s="113"/>
      <c r="H87" s="113"/>
      <c r="I87" s="113"/>
      <c r="J87" s="113"/>
      <c r="K87" s="113"/>
      <c r="L87" s="113"/>
      <c r="M87" s="113"/>
      <c r="N87" s="113"/>
    </row>
    <row r="88" spans="1:14" x14ac:dyDescent="0.2">
      <c r="A88" s="113"/>
      <c r="B88" s="113"/>
      <c r="C88" s="396"/>
      <c r="D88" s="196"/>
      <c r="E88" s="196"/>
      <c r="F88" s="196"/>
      <c r="G88" s="113"/>
      <c r="H88" s="113"/>
      <c r="I88" s="113"/>
      <c r="J88" s="113"/>
      <c r="K88" s="113"/>
      <c r="L88" s="113"/>
      <c r="M88" s="113"/>
      <c r="N88" s="113"/>
    </row>
    <row r="89" spans="1:14" x14ac:dyDescent="0.2">
      <c r="A89" s="113"/>
      <c r="B89" s="113"/>
      <c r="C89" s="396"/>
      <c r="D89" s="196"/>
      <c r="E89" s="196"/>
      <c r="F89" s="196"/>
      <c r="G89" s="113"/>
      <c r="H89" s="113"/>
      <c r="I89" s="113"/>
      <c r="J89" s="113"/>
      <c r="K89" s="113"/>
      <c r="L89" s="113"/>
      <c r="M89" s="113"/>
      <c r="N89" s="113"/>
    </row>
    <row r="90" spans="1:14" x14ac:dyDescent="0.2">
      <c r="A90" s="113"/>
      <c r="B90" s="113"/>
      <c r="C90" s="396"/>
      <c r="D90" s="196"/>
      <c r="E90" s="196"/>
      <c r="F90" s="196"/>
      <c r="G90" s="113"/>
      <c r="H90" s="113"/>
      <c r="I90" s="113"/>
      <c r="J90" s="113"/>
      <c r="K90" s="113"/>
      <c r="L90" s="113"/>
      <c r="M90" s="113"/>
      <c r="N90" s="113"/>
    </row>
    <row r="91" spans="1:14" x14ac:dyDescent="0.2">
      <c r="A91" s="113"/>
      <c r="B91" s="113"/>
      <c r="C91" s="396"/>
      <c r="D91" s="196"/>
      <c r="E91" s="196"/>
      <c r="F91" s="196"/>
      <c r="G91" s="113"/>
      <c r="H91" s="113"/>
      <c r="I91" s="113"/>
      <c r="J91" s="113"/>
      <c r="K91" s="113"/>
      <c r="L91" s="113"/>
      <c r="M91" s="113"/>
      <c r="N91" s="113"/>
    </row>
    <row r="92" spans="1:14" x14ac:dyDescent="0.2">
      <c r="A92" s="113"/>
      <c r="B92" s="113"/>
      <c r="C92" s="396"/>
      <c r="D92" s="196"/>
      <c r="E92" s="196"/>
      <c r="F92" s="196"/>
      <c r="G92" s="113"/>
      <c r="H92" s="113"/>
      <c r="I92" s="113"/>
      <c r="J92" s="113"/>
      <c r="K92" s="113"/>
      <c r="L92" s="113"/>
      <c r="M92" s="113"/>
      <c r="N92" s="113"/>
    </row>
    <row r="93" spans="1:14" x14ac:dyDescent="0.2">
      <c r="A93" s="113"/>
      <c r="B93" s="113"/>
      <c r="C93" s="396"/>
      <c r="D93" s="196"/>
      <c r="E93" s="196"/>
      <c r="F93" s="196"/>
      <c r="G93" s="113"/>
      <c r="H93" s="113"/>
      <c r="I93" s="113"/>
      <c r="J93" s="113"/>
      <c r="K93" s="113"/>
      <c r="L93" s="113"/>
      <c r="M93" s="113"/>
      <c r="N93" s="113"/>
    </row>
    <row r="94" spans="1:14" x14ac:dyDescent="0.2">
      <c r="A94" s="113"/>
      <c r="B94" s="113"/>
      <c r="C94" s="396"/>
      <c r="D94" s="196"/>
      <c r="E94" s="196"/>
      <c r="F94" s="196"/>
      <c r="G94" s="113"/>
      <c r="H94" s="113"/>
      <c r="I94" s="113"/>
      <c r="J94" s="113"/>
      <c r="K94" s="113"/>
      <c r="L94" s="113"/>
      <c r="M94" s="113"/>
      <c r="N94" s="113"/>
    </row>
    <row r="95" spans="1:14" x14ac:dyDescent="0.2">
      <c r="A95" s="113"/>
      <c r="B95" s="113"/>
      <c r="C95" s="396"/>
      <c r="D95" s="196"/>
      <c r="E95" s="196"/>
      <c r="F95" s="196"/>
      <c r="G95" s="113"/>
      <c r="H95" s="113"/>
      <c r="I95" s="113"/>
      <c r="J95" s="113"/>
      <c r="K95" s="113"/>
      <c r="L95" s="113"/>
      <c r="M95" s="113"/>
      <c r="N95" s="113"/>
    </row>
    <row r="96" spans="1:14" x14ac:dyDescent="0.2">
      <c r="A96" s="113"/>
      <c r="B96" s="113"/>
      <c r="C96" s="396"/>
      <c r="D96" s="196"/>
      <c r="E96" s="196"/>
      <c r="F96" s="196"/>
      <c r="G96" s="113"/>
      <c r="H96" s="113"/>
      <c r="I96" s="113"/>
      <c r="J96" s="113"/>
      <c r="K96" s="113"/>
      <c r="L96" s="113"/>
      <c r="M96" s="113"/>
      <c r="N96" s="113"/>
    </row>
    <row r="97" spans="1:14" x14ac:dyDescent="0.2">
      <c r="A97" s="113"/>
      <c r="B97" s="113"/>
      <c r="C97" s="396"/>
      <c r="D97" s="196"/>
      <c r="E97" s="196"/>
      <c r="F97" s="196"/>
      <c r="G97" s="113"/>
      <c r="H97" s="113"/>
      <c r="I97" s="113"/>
      <c r="J97" s="113"/>
      <c r="K97" s="113"/>
      <c r="L97" s="113"/>
      <c r="M97" s="113"/>
      <c r="N97" s="113"/>
    </row>
    <row r="98" spans="1:14" x14ac:dyDescent="0.2">
      <c r="A98" s="113"/>
      <c r="B98" s="113"/>
      <c r="C98" s="396"/>
      <c r="D98" s="196"/>
      <c r="E98" s="196"/>
      <c r="F98" s="196"/>
      <c r="G98" s="113"/>
      <c r="H98" s="113"/>
      <c r="I98" s="113"/>
      <c r="J98" s="113"/>
      <c r="K98" s="113"/>
      <c r="L98" s="113"/>
      <c r="M98" s="113"/>
      <c r="N98" s="113"/>
    </row>
    <row r="99" spans="1:14" x14ac:dyDescent="0.2">
      <c r="A99" s="113"/>
      <c r="B99" s="113"/>
      <c r="C99" s="396"/>
      <c r="D99" s="196"/>
      <c r="E99" s="196"/>
      <c r="F99" s="196"/>
      <c r="G99" s="113"/>
      <c r="H99" s="113"/>
      <c r="I99" s="113"/>
      <c r="J99" s="113"/>
      <c r="K99" s="113"/>
      <c r="L99" s="113"/>
      <c r="M99" s="113"/>
      <c r="N99" s="113"/>
    </row>
    <row r="100" spans="1:14" x14ac:dyDescent="0.2">
      <c r="A100" s="113"/>
      <c r="B100" s="113"/>
      <c r="C100" s="396"/>
      <c r="D100" s="196"/>
      <c r="E100" s="196"/>
      <c r="F100" s="196"/>
      <c r="G100" s="113"/>
      <c r="H100" s="113"/>
      <c r="I100" s="113"/>
      <c r="J100" s="113"/>
      <c r="K100" s="113"/>
      <c r="L100" s="113"/>
      <c r="M100" s="113"/>
      <c r="N100" s="113"/>
    </row>
    <row r="101" spans="1:14" x14ac:dyDescent="0.2">
      <c r="A101" s="113"/>
      <c r="B101" s="113"/>
      <c r="C101" s="396"/>
      <c r="D101" s="196"/>
      <c r="E101" s="196"/>
      <c r="F101" s="196"/>
      <c r="G101" s="113"/>
      <c r="H101" s="113"/>
      <c r="I101" s="113"/>
      <c r="J101" s="113"/>
      <c r="K101" s="113"/>
      <c r="L101" s="113"/>
      <c r="M101" s="113"/>
      <c r="N101" s="113"/>
    </row>
    <row r="102" spans="1:14" ht="10.5" thickBot="1" x14ac:dyDescent="0.25">
      <c r="A102" s="113"/>
      <c r="B102" s="113"/>
      <c r="C102" s="396"/>
      <c r="D102" s="196"/>
      <c r="E102" s="196"/>
      <c r="F102" s="196"/>
      <c r="G102" s="113"/>
      <c r="H102" s="113"/>
      <c r="I102" s="113"/>
      <c r="J102" s="113"/>
      <c r="K102" s="113"/>
      <c r="L102" s="113"/>
      <c r="M102" s="113"/>
      <c r="N102" s="113"/>
    </row>
  </sheetData>
  <mergeCells count="4">
    <mergeCell ref="E5:F5"/>
    <mergeCell ref="C7:F7"/>
    <mergeCell ref="C31:F31"/>
    <mergeCell ref="C44:F44"/>
  </mergeCells>
  <hyperlinks>
    <hyperlink ref="A1" location="MAIN!A4" display="MAIN" xr:uid="{00000000-0004-0000-1D00-000000000000}"/>
  </hyperlinks>
  <pageMargins left="0.7" right="0.7" top="0.75" bottom="0.75" header="0.3" footer="0.3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55">
    <tabColor rgb="FFFF0000"/>
  </sheetPr>
  <dimension ref="A1:L37"/>
  <sheetViews>
    <sheetView topLeftCell="F1" workbookViewId="0">
      <selection activeCell="I31" sqref="I31"/>
    </sheetView>
  </sheetViews>
  <sheetFormatPr defaultColWidth="9.109375" defaultRowHeight="10.5" x14ac:dyDescent="0.25"/>
  <cols>
    <col min="1" max="3" width="0" style="382" hidden="1" customWidth="1"/>
    <col min="4" max="5" width="9.33203125" style="382" hidden="1" customWidth="1"/>
    <col min="6" max="6" width="44.77734375" style="382" customWidth="1"/>
    <col min="7" max="7" width="17.6640625" style="382" customWidth="1"/>
    <col min="8" max="8" width="19.77734375" style="382" customWidth="1"/>
    <col min="9" max="16384" width="9.109375" style="382"/>
  </cols>
  <sheetData>
    <row r="1" spans="1:12" x14ac:dyDescent="0.25">
      <c r="A1" s="382" t="s">
        <v>264</v>
      </c>
      <c r="B1" s="382" t="s">
        <v>264</v>
      </c>
      <c r="C1" s="382" t="s">
        <v>264</v>
      </c>
      <c r="D1" s="382" t="s">
        <v>264</v>
      </c>
      <c r="E1" s="382" t="s">
        <v>264</v>
      </c>
      <c r="F1" s="383" t="s">
        <v>296</v>
      </c>
      <c r="G1" s="383" t="s">
        <v>305</v>
      </c>
      <c r="H1" s="383" t="s">
        <v>299</v>
      </c>
      <c r="I1" s="383" t="s">
        <v>297</v>
      </c>
      <c r="J1" s="383"/>
      <c r="K1" s="383"/>
      <c r="L1" s="383"/>
    </row>
    <row r="2" spans="1:12" x14ac:dyDescent="0.25">
      <c r="A2" s="382" t="s">
        <v>264</v>
      </c>
      <c r="B2" s="382" t="s">
        <v>264</v>
      </c>
      <c r="C2" s="382" t="s">
        <v>264</v>
      </c>
      <c r="D2" s="382" t="s">
        <v>264</v>
      </c>
      <c r="E2" s="382" t="s">
        <v>264</v>
      </c>
      <c r="F2" s="383" t="s">
        <v>264</v>
      </c>
      <c r="G2" s="383" t="s">
        <v>264</v>
      </c>
      <c r="H2" s="383" t="s">
        <v>264</v>
      </c>
      <c r="I2" s="383" t="s">
        <v>264</v>
      </c>
      <c r="J2" s="383"/>
      <c r="K2" s="383"/>
      <c r="L2" s="383"/>
    </row>
    <row r="3" spans="1:12" x14ac:dyDescent="0.25">
      <c r="A3" s="382" t="s">
        <v>264</v>
      </c>
      <c r="B3" s="382" t="s">
        <v>264</v>
      </c>
      <c r="C3" s="382" t="s">
        <v>264</v>
      </c>
      <c r="D3" s="382" t="s">
        <v>264</v>
      </c>
      <c r="E3" s="382" t="s">
        <v>264</v>
      </c>
      <c r="F3" s="383" t="s">
        <v>298</v>
      </c>
      <c r="G3" s="383" t="s">
        <v>565</v>
      </c>
      <c r="H3" s="383" t="s">
        <v>566</v>
      </c>
      <c r="I3" s="383" t="s">
        <v>31</v>
      </c>
      <c r="J3" s="383"/>
      <c r="K3" s="383"/>
      <c r="L3" s="383"/>
    </row>
    <row r="4" spans="1:12" x14ac:dyDescent="0.25">
      <c r="A4" s="382" t="s">
        <v>264</v>
      </c>
      <c r="B4" s="382" t="s">
        <v>264</v>
      </c>
      <c r="C4" s="382" t="s">
        <v>264</v>
      </c>
      <c r="D4" s="382" t="s">
        <v>264</v>
      </c>
      <c r="E4" s="382" t="s">
        <v>264</v>
      </c>
      <c r="F4" s="383" t="s">
        <v>264</v>
      </c>
      <c r="G4" s="383" t="s">
        <v>264</v>
      </c>
      <c r="H4" s="383" t="s">
        <v>264</v>
      </c>
      <c r="I4" s="383" t="s">
        <v>264</v>
      </c>
      <c r="J4" s="383"/>
      <c r="K4" s="383"/>
      <c r="L4" s="383"/>
    </row>
    <row r="5" spans="1:12" ht="31.5" x14ac:dyDescent="0.25">
      <c r="A5" s="382" t="s">
        <v>264</v>
      </c>
      <c r="B5" s="382" t="s">
        <v>264</v>
      </c>
      <c r="C5" s="382" t="s">
        <v>264</v>
      </c>
      <c r="D5" s="382" t="s">
        <v>264</v>
      </c>
      <c r="E5" s="382" t="s">
        <v>264</v>
      </c>
      <c r="F5" s="384" t="s">
        <v>413</v>
      </c>
      <c r="G5" s="384" t="s">
        <v>510</v>
      </c>
      <c r="H5" s="384" t="s">
        <v>415</v>
      </c>
      <c r="I5" s="383" t="s">
        <v>264</v>
      </c>
      <c r="J5" s="383"/>
      <c r="K5" s="383"/>
      <c r="L5" s="383"/>
    </row>
    <row r="6" spans="1:12" x14ac:dyDescent="0.25">
      <c r="A6" s="382" t="s">
        <v>264</v>
      </c>
      <c r="B6" s="382" t="s">
        <v>264</v>
      </c>
      <c r="C6" s="382" t="s">
        <v>264</v>
      </c>
      <c r="D6" s="382" t="s">
        <v>264</v>
      </c>
      <c r="E6" s="382" t="s">
        <v>264</v>
      </c>
      <c r="F6" s="384" t="s">
        <v>192</v>
      </c>
      <c r="G6" s="384" t="s">
        <v>193</v>
      </c>
      <c r="H6" s="384" t="s">
        <v>194</v>
      </c>
      <c r="I6" s="383" t="s">
        <v>264</v>
      </c>
      <c r="J6" s="383"/>
      <c r="K6" s="383"/>
      <c r="L6" s="383"/>
    </row>
    <row r="7" spans="1:12" x14ac:dyDescent="0.25">
      <c r="A7" s="382" t="s">
        <v>264</v>
      </c>
      <c r="B7" s="382" t="s">
        <v>264</v>
      </c>
      <c r="C7" s="382" t="s">
        <v>264</v>
      </c>
      <c r="D7" s="382" t="s">
        <v>264</v>
      </c>
      <c r="E7" s="382" t="s">
        <v>264</v>
      </c>
      <c r="F7" s="383" t="s">
        <v>264</v>
      </c>
      <c r="G7" s="383" t="s">
        <v>264</v>
      </c>
      <c r="H7" s="383" t="s">
        <v>264</v>
      </c>
      <c r="I7" s="383" t="s">
        <v>264</v>
      </c>
      <c r="J7" s="383"/>
      <c r="K7" s="383"/>
      <c r="L7" s="383"/>
    </row>
    <row r="8" spans="1:12" x14ac:dyDescent="0.25">
      <c r="A8" s="382" t="s">
        <v>511</v>
      </c>
      <c r="B8" s="382" t="s">
        <v>264</v>
      </c>
      <c r="C8" s="382" t="s">
        <v>264</v>
      </c>
      <c r="D8" s="382" t="s">
        <v>264</v>
      </c>
      <c r="E8" s="382" t="s">
        <v>264</v>
      </c>
      <c r="F8" s="385" t="s">
        <v>545</v>
      </c>
      <c r="G8" s="385" t="s">
        <v>546</v>
      </c>
      <c r="H8" s="381">
        <v>905989864</v>
      </c>
      <c r="I8" s="383" t="s">
        <v>264</v>
      </c>
      <c r="J8" s="383"/>
      <c r="K8" s="383"/>
      <c r="L8" s="383"/>
    </row>
    <row r="9" spans="1:12" x14ac:dyDescent="0.25">
      <c r="A9" s="382" t="s">
        <v>512</v>
      </c>
      <c r="B9" s="382" t="s">
        <v>264</v>
      </c>
      <c r="C9" s="382" t="s">
        <v>264</v>
      </c>
      <c r="D9" s="382" t="s">
        <v>264</v>
      </c>
      <c r="E9" s="382" t="s">
        <v>264</v>
      </c>
      <c r="F9" s="385" t="s">
        <v>547</v>
      </c>
      <c r="G9" s="385" t="s">
        <v>548</v>
      </c>
      <c r="H9" s="381">
        <v>127579799</v>
      </c>
      <c r="I9" s="383" t="s">
        <v>264</v>
      </c>
      <c r="J9" s="383"/>
      <c r="K9" s="383"/>
      <c r="L9" s="383"/>
    </row>
    <row r="10" spans="1:12" x14ac:dyDescent="0.25">
      <c r="A10" s="382" t="s">
        <v>513</v>
      </c>
      <c r="B10" s="382" t="s">
        <v>264</v>
      </c>
      <c r="C10" s="382" t="s">
        <v>264</v>
      </c>
      <c r="D10" s="382" t="s">
        <v>264</v>
      </c>
      <c r="E10" s="382" t="s">
        <v>264</v>
      </c>
      <c r="F10" s="385" t="s">
        <v>549</v>
      </c>
      <c r="G10" s="385" t="s">
        <v>550</v>
      </c>
      <c r="H10" s="381">
        <v>7088597</v>
      </c>
      <c r="I10" s="383" t="s">
        <v>264</v>
      </c>
      <c r="J10" s="383"/>
      <c r="K10" s="383"/>
      <c r="L10" s="383"/>
    </row>
    <row r="11" spans="1:12" x14ac:dyDescent="0.25">
      <c r="A11" s="382" t="s">
        <v>514</v>
      </c>
      <c r="B11" s="382" t="s">
        <v>264</v>
      </c>
      <c r="C11" s="382" t="s">
        <v>264</v>
      </c>
      <c r="D11" s="382" t="s">
        <v>264</v>
      </c>
      <c r="E11" s="382" t="s">
        <v>264</v>
      </c>
      <c r="F11" s="385" t="s">
        <v>551</v>
      </c>
      <c r="G11" s="385" t="s">
        <v>552</v>
      </c>
      <c r="H11" s="381">
        <v>22941324</v>
      </c>
      <c r="I11" s="383" t="s">
        <v>264</v>
      </c>
      <c r="J11" s="383"/>
      <c r="K11" s="383"/>
      <c r="L11" s="383"/>
    </row>
    <row r="12" spans="1:12" x14ac:dyDescent="0.25">
      <c r="A12" s="382" t="s">
        <v>515</v>
      </c>
      <c r="B12" s="382" t="s">
        <v>264</v>
      </c>
      <c r="C12" s="382" t="s">
        <v>264</v>
      </c>
      <c r="D12" s="382" t="s">
        <v>264</v>
      </c>
      <c r="E12" s="382" t="s">
        <v>264</v>
      </c>
      <c r="F12" s="385" t="s">
        <v>553</v>
      </c>
      <c r="G12" s="385" t="s">
        <v>554</v>
      </c>
      <c r="H12" s="381">
        <v>60264481</v>
      </c>
      <c r="I12" s="383" t="s">
        <v>264</v>
      </c>
      <c r="J12" s="383"/>
      <c r="K12" s="383"/>
      <c r="L12" s="383"/>
    </row>
    <row r="13" spans="1:12" x14ac:dyDescent="0.25">
      <c r="A13" s="382" t="s">
        <v>516</v>
      </c>
      <c r="B13" s="382" t="s">
        <v>264</v>
      </c>
      <c r="C13" s="382" t="s">
        <v>264</v>
      </c>
      <c r="D13" s="382" t="s">
        <v>264</v>
      </c>
      <c r="E13" s="382" t="s">
        <v>264</v>
      </c>
      <c r="F13" s="385" t="s">
        <v>555</v>
      </c>
      <c r="G13" s="385" t="s">
        <v>556</v>
      </c>
      <c r="H13" s="381">
        <v>96072006</v>
      </c>
      <c r="I13" s="383" t="s">
        <v>264</v>
      </c>
      <c r="J13" s="383"/>
      <c r="K13" s="383"/>
      <c r="L13" s="383"/>
    </row>
    <row r="14" spans="1:12" x14ac:dyDescent="0.25">
      <c r="A14" s="382" t="s">
        <v>517</v>
      </c>
      <c r="B14" s="382" t="s">
        <v>264</v>
      </c>
      <c r="C14" s="382" t="s">
        <v>264</v>
      </c>
      <c r="D14" s="382" t="s">
        <v>264</v>
      </c>
      <c r="E14" s="382" t="s">
        <v>264</v>
      </c>
      <c r="F14" s="385" t="s">
        <v>557</v>
      </c>
      <c r="G14" s="385" t="s">
        <v>558</v>
      </c>
      <c r="H14" s="381">
        <v>3849564622</v>
      </c>
      <c r="I14" s="383" t="s">
        <v>264</v>
      </c>
      <c r="J14" s="383"/>
      <c r="K14" s="383"/>
      <c r="L14" s="383"/>
    </row>
    <row r="15" spans="1:12" x14ac:dyDescent="0.25">
      <c r="A15" s="382" t="s">
        <v>518</v>
      </c>
      <c r="B15" s="382" t="s">
        <v>264</v>
      </c>
      <c r="C15" s="382" t="s">
        <v>264</v>
      </c>
      <c r="D15" s="382" t="s">
        <v>264</v>
      </c>
      <c r="E15" s="382" t="s">
        <v>264</v>
      </c>
      <c r="F15" s="385" t="s">
        <v>559</v>
      </c>
      <c r="G15" s="385" t="s">
        <v>560</v>
      </c>
      <c r="H15" s="381">
        <v>141279229</v>
      </c>
      <c r="I15" s="383" t="s">
        <v>264</v>
      </c>
      <c r="J15" s="383"/>
      <c r="K15" s="383"/>
      <c r="L15" s="383"/>
    </row>
    <row r="16" spans="1:12" x14ac:dyDescent="0.25">
      <c r="A16" s="382" t="s">
        <v>519</v>
      </c>
      <c r="B16" s="382" t="s">
        <v>264</v>
      </c>
      <c r="C16" s="382" t="s">
        <v>264</v>
      </c>
      <c r="D16" s="382" t="s">
        <v>264</v>
      </c>
      <c r="E16" s="382" t="s">
        <v>264</v>
      </c>
      <c r="F16" s="385" t="s">
        <v>561</v>
      </c>
      <c r="G16" s="385" t="s">
        <v>562</v>
      </c>
      <c r="H16" s="381">
        <v>1812701</v>
      </c>
      <c r="I16" s="383" t="s">
        <v>264</v>
      </c>
      <c r="J16" s="383"/>
      <c r="K16" s="383"/>
      <c r="L16" s="383"/>
    </row>
    <row r="17" spans="1:12" x14ac:dyDescent="0.25">
      <c r="A17" s="382" t="s">
        <v>520</v>
      </c>
      <c r="B17" s="382" t="s">
        <v>264</v>
      </c>
      <c r="C17" s="382" t="s">
        <v>264</v>
      </c>
      <c r="D17" s="382" t="s">
        <v>264</v>
      </c>
      <c r="E17" s="382" t="s">
        <v>264</v>
      </c>
      <c r="F17" s="385" t="s">
        <v>563</v>
      </c>
      <c r="G17" s="385" t="s">
        <v>564</v>
      </c>
      <c r="H17" s="381">
        <v>133000000</v>
      </c>
      <c r="I17" s="383" t="s">
        <v>264</v>
      </c>
      <c r="J17" s="383"/>
      <c r="K17" s="383"/>
      <c r="L17" s="383"/>
    </row>
    <row r="18" spans="1:12" x14ac:dyDescent="0.25">
      <c r="A18" s="382" t="s">
        <v>264</v>
      </c>
      <c r="B18" s="382" t="s">
        <v>264</v>
      </c>
      <c r="C18" s="382" t="s">
        <v>264</v>
      </c>
      <c r="D18" s="382" t="s">
        <v>264</v>
      </c>
      <c r="E18" s="382" t="s">
        <v>264</v>
      </c>
      <c r="F18" s="385" t="s">
        <v>264</v>
      </c>
      <c r="G18" s="385" t="s">
        <v>264</v>
      </c>
      <c r="H18" s="381" t="s">
        <v>264</v>
      </c>
      <c r="I18" s="383" t="s">
        <v>264</v>
      </c>
      <c r="J18" s="383"/>
      <c r="K18" s="383"/>
      <c r="L18" s="383"/>
    </row>
    <row r="19" spans="1:12" x14ac:dyDescent="0.25">
      <c r="A19" s="382" t="s">
        <v>264</v>
      </c>
      <c r="B19" s="382" t="s">
        <v>264</v>
      </c>
      <c r="C19" s="382" t="s">
        <v>264</v>
      </c>
      <c r="D19" s="382" t="s">
        <v>264</v>
      </c>
      <c r="E19" s="382" t="s">
        <v>264</v>
      </c>
      <c r="F19" s="386" t="s">
        <v>521</v>
      </c>
      <c r="G19" s="386" t="s">
        <v>264</v>
      </c>
      <c r="H19" s="387" t="s">
        <v>285</v>
      </c>
      <c r="I19" s="383" t="s">
        <v>264</v>
      </c>
      <c r="J19" s="383"/>
      <c r="K19" s="383"/>
      <c r="L19" s="383"/>
    </row>
    <row r="20" spans="1:12" x14ac:dyDescent="0.25">
      <c r="A20" s="382" t="s">
        <v>522</v>
      </c>
      <c r="B20" s="382" t="s">
        <v>264</v>
      </c>
      <c r="C20" s="382" t="s">
        <v>264</v>
      </c>
      <c r="D20" s="382" t="s">
        <v>264</v>
      </c>
      <c r="E20" s="382" t="s">
        <v>264</v>
      </c>
      <c r="F20" s="383" t="s">
        <v>405</v>
      </c>
      <c r="G20" s="383" t="s">
        <v>71</v>
      </c>
      <c r="H20" s="381">
        <v>5345592623</v>
      </c>
      <c r="I20" s="383" t="s">
        <v>264</v>
      </c>
      <c r="J20" s="383"/>
      <c r="K20" s="383"/>
      <c r="L20" s="383"/>
    </row>
    <row r="21" spans="1:12" x14ac:dyDescent="0.25">
      <c r="A21" s="382" t="s">
        <v>523</v>
      </c>
      <c r="B21" s="382" t="s">
        <v>264</v>
      </c>
      <c r="C21" s="382" t="s">
        <v>264</v>
      </c>
      <c r="D21" s="382" t="s">
        <v>264</v>
      </c>
      <c r="E21" s="382" t="s">
        <v>264</v>
      </c>
      <c r="F21" s="383" t="s">
        <v>406</v>
      </c>
      <c r="G21" s="383" t="s">
        <v>61</v>
      </c>
      <c r="H21" s="381">
        <v>-847693823</v>
      </c>
      <c r="I21" s="383" t="s">
        <v>264</v>
      </c>
      <c r="J21" s="383"/>
      <c r="K21" s="383"/>
      <c r="L21" s="383"/>
    </row>
    <row r="22" spans="1:12" x14ac:dyDescent="0.25">
      <c r="A22" s="382" t="s">
        <v>524</v>
      </c>
      <c r="B22" s="382" t="s">
        <v>264</v>
      </c>
      <c r="C22" s="382" t="s">
        <v>264</v>
      </c>
      <c r="D22" s="382" t="s">
        <v>264</v>
      </c>
      <c r="E22" s="382" t="s">
        <v>264</v>
      </c>
      <c r="F22" s="383" t="s">
        <v>525</v>
      </c>
      <c r="G22" s="383" t="s">
        <v>79</v>
      </c>
      <c r="H22" s="381" t="s">
        <v>264</v>
      </c>
      <c r="I22" s="383" t="s">
        <v>264</v>
      </c>
      <c r="J22" s="383"/>
      <c r="K22" s="383"/>
      <c r="L22" s="383"/>
    </row>
    <row r="23" spans="1:12" x14ac:dyDescent="0.25">
      <c r="A23" s="382" t="s">
        <v>526</v>
      </c>
      <c r="B23" s="382" t="s">
        <v>264</v>
      </c>
      <c r="C23" s="382" t="s">
        <v>264</v>
      </c>
      <c r="D23" s="382" t="s">
        <v>264</v>
      </c>
      <c r="E23" s="382" t="s">
        <v>264</v>
      </c>
      <c r="F23" s="383" t="s">
        <v>527</v>
      </c>
      <c r="G23" s="383" t="s">
        <v>87</v>
      </c>
      <c r="H23" s="381">
        <v>4497898800</v>
      </c>
      <c r="I23" s="383" t="s">
        <v>264</v>
      </c>
      <c r="J23" s="383"/>
      <c r="K23" s="383"/>
      <c r="L23" s="383"/>
    </row>
    <row r="24" spans="1:12" x14ac:dyDescent="0.25">
      <c r="A24" s="382" t="s">
        <v>528</v>
      </c>
      <c r="B24" s="382" t="s">
        <v>264</v>
      </c>
      <c r="C24" s="382" t="s">
        <v>264</v>
      </c>
      <c r="D24" s="382" t="s">
        <v>264</v>
      </c>
      <c r="E24" s="382" t="s">
        <v>264</v>
      </c>
      <c r="F24" s="383" t="s">
        <v>529</v>
      </c>
      <c r="G24" s="383" t="s">
        <v>89</v>
      </c>
      <c r="H24" s="381" t="s">
        <v>264</v>
      </c>
      <c r="I24" s="383" t="s">
        <v>264</v>
      </c>
      <c r="J24" s="383"/>
      <c r="K24" s="383"/>
      <c r="L24" s="383"/>
    </row>
    <row r="25" spans="1:12" x14ac:dyDescent="0.25">
      <c r="A25" s="382" t="s">
        <v>530</v>
      </c>
      <c r="B25" s="382" t="s">
        <v>264</v>
      </c>
      <c r="C25" s="382" t="s">
        <v>264</v>
      </c>
      <c r="D25" s="382" t="s">
        <v>264</v>
      </c>
      <c r="E25" s="382" t="s">
        <v>264</v>
      </c>
      <c r="F25" s="383" t="s">
        <v>531</v>
      </c>
      <c r="G25" s="383" t="s">
        <v>91</v>
      </c>
      <c r="H25" s="381">
        <v>4497898800</v>
      </c>
      <c r="I25" s="383" t="s">
        <v>264</v>
      </c>
      <c r="J25" s="383"/>
      <c r="K25" s="383"/>
      <c r="L25" s="383"/>
    </row>
    <row r="26" spans="1:12" x14ac:dyDescent="0.25">
      <c r="A26" s="382" t="s">
        <v>264</v>
      </c>
      <c r="B26" s="382" t="s">
        <v>264</v>
      </c>
      <c r="C26" s="382" t="s">
        <v>264</v>
      </c>
      <c r="D26" s="382" t="s">
        <v>264</v>
      </c>
      <c r="E26" s="382" t="s">
        <v>264</v>
      </c>
      <c r="F26" s="386" t="s">
        <v>409</v>
      </c>
      <c r="G26" s="386" t="s">
        <v>264</v>
      </c>
      <c r="H26" s="387" t="s">
        <v>264</v>
      </c>
      <c r="I26" s="383" t="s">
        <v>264</v>
      </c>
      <c r="J26" s="383"/>
      <c r="K26" s="383"/>
      <c r="L26" s="383"/>
    </row>
    <row r="27" spans="1:12" x14ac:dyDescent="0.25">
      <c r="A27" s="382" t="s">
        <v>532</v>
      </c>
      <c r="B27" s="382" t="s">
        <v>264</v>
      </c>
      <c r="C27" s="382" t="s">
        <v>264</v>
      </c>
      <c r="D27" s="382" t="s">
        <v>264</v>
      </c>
      <c r="E27" s="382" t="s">
        <v>264</v>
      </c>
      <c r="F27" s="383" t="s">
        <v>533</v>
      </c>
      <c r="G27" s="383" t="s">
        <v>104</v>
      </c>
      <c r="H27" s="381" t="s">
        <v>264</v>
      </c>
      <c r="I27" s="383" t="s">
        <v>264</v>
      </c>
      <c r="J27" s="383"/>
      <c r="K27" s="383"/>
      <c r="L27" s="383"/>
    </row>
    <row r="28" spans="1:12" x14ac:dyDescent="0.25">
      <c r="A28" s="382" t="s">
        <v>534</v>
      </c>
      <c r="B28" s="382" t="s">
        <v>264</v>
      </c>
      <c r="C28" s="382" t="s">
        <v>264</v>
      </c>
      <c r="D28" s="382" t="s">
        <v>264</v>
      </c>
      <c r="E28" s="382" t="s">
        <v>264</v>
      </c>
      <c r="F28" s="383" t="s">
        <v>535</v>
      </c>
      <c r="G28" s="383" t="s">
        <v>106</v>
      </c>
      <c r="H28" s="381">
        <v>-430387362</v>
      </c>
      <c r="I28" s="383" t="s">
        <v>264</v>
      </c>
      <c r="J28" s="383"/>
      <c r="K28" s="383"/>
      <c r="L28" s="383"/>
    </row>
    <row r="29" spans="1:12" x14ac:dyDescent="0.25">
      <c r="A29" s="382" t="s">
        <v>536</v>
      </c>
      <c r="B29" s="382" t="s">
        <v>264</v>
      </c>
      <c r="C29" s="382" t="s">
        <v>264</v>
      </c>
      <c r="D29" s="382" t="s">
        <v>264</v>
      </c>
      <c r="E29" s="382" t="s">
        <v>264</v>
      </c>
      <c r="F29" s="383" t="s">
        <v>537</v>
      </c>
      <c r="G29" s="383" t="s">
        <v>126</v>
      </c>
      <c r="H29" s="381" t="s">
        <v>264</v>
      </c>
      <c r="I29" s="383" t="s">
        <v>264</v>
      </c>
      <c r="J29" s="383"/>
      <c r="K29" s="383"/>
      <c r="L29" s="383"/>
    </row>
    <row r="30" spans="1:12" x14ac:dyDescent="0.25">
      <c r="A30" s="382" t="s">
        <v>538</v>
      </c>
      <c r="B30" s="382" t="s">
        <v>264</v>
      </c>
      <c r="C30" s="382" t="s">
        <v>264</v>
      </c>
      <c r="D30" s="382" t="s">
        <v>264</v>
      </c>
      <c r="E30" s="382" t="s">
        <v>264</v>
      </c>
      <c r="F30" s="383" t="s">
        <v>539</v>
      </c>
      <c r="G30" s="383" t="s">
        <v>128</v>
      </c>
      <c r="H30" s="381" t="s">
        <v>264</v>
      </c>
      <c r="I30" s="383" t="s">
        <v>264</v>
      </c>
      <c r="J30" s="383"/>
      <c r="K30" s="383"/>
      <c r="L30" s="383"/>
    </row>
    <row r="31" spans="1:12" x14ac:dyDescent="0.25">
      <c r="A31" s="382" t="s">
        <v>540</v>
      </c>
      <c r="B31" s="382" t="s">
        <v>412</v>
      </c>
      <c r="C31" s="382" t="s">
        <v>264</v>
      </c>
      <c r="D31" s="382" t="s">
        <v>264</v>
      </c>
      <c r="E31" s="382" t="s">
        <v>264</v>
      </c>
      <c r="F31" s="383" t="s">
        <v>412</v>
      </c>
      <c r="G31" s="383" t="s">
        <v>104</v>
      </c>
      <c r="H31" s="381" t="s">
        <v>264</v>
      </c>
      <c r="I31" s="383" t="s">
        <v>264</v>
      </c>
      <c r="J31" s="383"/>
      <c r="K31" s="383"/>
      <c r="L31" s="383"/>
    </row>
    <row r="32" spans="1:12" x14ac:dyDescent="0.25">
      <c r="A32" s="382" t="s">
        <v>541</v>
      </c>
      <c r="B32" s="382" t="s">
        <v>264</v>
      </c>
      <c r="C32" s="382" t="s">
        <v>264</v>
      </c>
      <c r="D32" s="382" t="s">
        <v>264</v>
      </c>
      <c r="E32" s="382" t="s">
        <v>264</v>
      </c>
      <c r="F32" s="383" t="s">
        <v>542</v>
      </c>
      <c r="G32" s="383" t="s">
        <v>223</v>
      </c>
      <c r="H32" s="381" t="s">
        <v>264</v>
      </c>
      <c r="I32" s="383" t="s">
        <v>264</v>
      </c>
      <c r="J32" s="383"/>
      <c r="K32" s="383"/>
      <c r="L32" s="383"/>
    </row>
    <row r="33" spans="1:12" x14ac:dyDescent="0.25">
      <c r="A33" s="382" t="s">
        <v>264</v>
      </c>
      <c r="B33" s="382" t="s">
        <v>264</v>
      </c>
      <c r="C33" s="382" t="s">
        <v>264</v>
      </c>
      <c r="D33" s="382" t="s">
        <v>264</v>
      </c>
      <c r="E33" s="382" t="s">
        <v>264</v>
      </c>
      <c r="F33" s="383" t="s">
        <v>264</v>
      </c>
      <c r="G33" s="383" t="s">
        <v>264</v>
      </c>
      <c r="H33" s="383" t="s">
        <v>264</v>
      </c>
      <c r="I33" s="383" t="s">
        <v>264</v>
      </c>
      <c r="J33" s="383"/>
      <c r="K33" s="383"/>
      <c r="L33" s="383"/>
    </row>
    <row r="34" spans="1:12" x14ac:dyDescent="0.25">
      <c r="F34" s="383"/>
      <c r="G34" s="383"/>
      <c r="H34" s="383"/>
      <c r="I34" s="383"/>
      <c r="J34" s="383"/>
      <c r="K34" s="383"/>
      <c r="L34" s="383"/>
    </row>
    <row r="35" spans="1:12" x14ac:dyDescent="0.25">
      <c r="F35" s="383"/>
      <c r="G35" s="383"/>
      <c r="H35" s="383"/>
      <c r="I35" s="383"/>
      <c r="J35" s="383"/>
      <c r="K35" s="383"/>
      <c r="L35" s="383"/>
    </row>
    <row r="36" spans="1:12" x14ac:dyDescent="0.25">
      <c r="F36" s="383"/>
      <c r="G36" s="383"/>
      <c r="H36" s="383"/>
      <c r="I36" s="383"/>
      <c r="J36" s="383"/>
      <c r="K36" s="383"/>
      <c r="L36" s="383"/>
    </row>
    <row r="37" spans="1:12" ht="11" thickBot="1" x14ac:dyDescent="0.3">
      <c r="F37" s="383"/>
      <c r="G37" s="383"/>
      <c r="H37" s="383"/>
      <c r="I37" s="383"/>
      <c r="J37" s="383"/>
      <c r="K37" s="383"/>
      <c r="L37" s="383"/>
    </row>
  </sheetData>
  <pageMargins left="0.75" right="0.75" top="1" bottom="1" header="0.5" footer="0.5"/>
  <pageSetup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44"/>
  <dimension ref="A1:F38"/>
  <sheetViews>
    <sheetView workbookViewId="0"/>
  </sheetViews>
  <sheetFormatPr defaultRowHeight="10" x14ac:dyDescent="0.2"/>
  <sheetData>
    <row r="1" spans="1:6" x14ac:dyDescent="0.2">
      <c r="A1" t="s">
        <v>567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568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569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570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571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572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6</v>
      </c>
    </row>
    <row r="7" spans="1:6" x14ac:dyDescent="0.2">
      <c r="A7" t="s">
        <v>573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7</v>
      </c>
    </row>
    <row r="8" spans="1:6" x14ac:dyDescent="0.2">
      <c r="A8" t="s">
        <v>574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13</v>
      </c>
    </row>
    <row r="9" spans="1:6" x14ac:dyDescent="0.2">
      <c r="A9" t="s">
        <v>575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14</v>
      </c>
    </row>
    <row r="10" spans="1:6" x14ac:dyDescent="0.2">
      <c r="A10" t="s">
        <v>576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18</v>
      </c>
    </row>
    <row r="11" spans="1:6" x14ac:dyDescent="0.2">
      <c r="A11" t="s">
        <v>577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19</v>
      </c>
    </row>
    <row r="12" spans="1:6" x14ac:dyDescent="0.2">
      <c r="A12" t="s">
        <v>578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21</v>
      </c>
    </row>
    <row r="13" spans="1:6" x14ac:dyDescent="0.2">
      <c r="A13" t="s">
        <v>579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22</v>
      </c>
    </row>
    <row r="14" spans="1:6" x14ac:dyDescent="0.2">
      <c r="A14" t="s">
        <v>580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23</v>
      </c>
    </row>
    <row r="15" spans="1:6" x14ac:dyDescent="0.2">
      <c r="A15" t="s">
        <v>581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24</v>
      </c>
    </row>
    <row r="16" spans="1:6" x14ac:dyDescent="0.2">
      <c r="A16" t="s">
        <v>582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25</v>
      </c>
    </row>
    <row r="17" spans="1:6" x14ac:dyDescent="0.2">
      <c r="A17" t="s">
        <v>583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26</v>
      </c>
    </row>
    <row r="18" spans="1:6" x14ac:dyDescent="0.2">
      <c r="A18" t="s">
        <v>584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27</v>
      </c>
    </row>
    <row r="19" spans="1:6" x14ac:dyDescent="0.2">
      <c r="A19" t="s">
        <v>585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28</v>
      </c>
    </row>
    <row r="20" spans="1:6" x14ac:dyDescent="0.2">
      <c r="A20" t="s">
        <v>586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29</v>
      </c>
    </row>
    <row r="21" spans="1:6" x14ac:dyDescent="0.2">
      <c r="A21" t="s">
        <v>587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30</v>
      </c>
    </row>
    <row r="22" spans="1:6" x14ac:dyDescent="0.2">
      <c r="A22" t="s">
        <v>588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31</v>
      </c>
    </row>
    <row r="23" spans="1:6" x14ac:dyDescent="0.2">
      <c r="A23" t="s">
        <v>589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32</v>
      </c>
    </row>
    <row r="24" spans="1:6" x14ac:dyDescent="0.2">
      <c r="A24" t="s">
        <v>590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33</v>
      </c>
    </row>
    <row r="25" spans="1:6" x14ac:dyDescent="0.2">
      <c r="A25" t="s">
        <v>591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34</v>
      </c>
    </row>
    <row r="26" spans="1:6" x14ac:dyDescent="0.2">
      <c r="A26" t="s">
        <v>592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35</v>
      </c>
    </row>
    <row r="27" spans="1:6" x14ac:dyDescent="0.2">
      <c r="A27" t="s">
        <v>593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36</v>
      </c>
    </row>
    <row r="28" spans="1:6" x14ac:dyDescent="0.2">
      <c r="A28" t="s">
        <v>594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37</v>
      </c>
    </row>
    <row r="29" spans="1:6" x14ac:dyDescent="0.2">
      <c r="A29" t="s">
        <v>595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38</v>
      </c>
    </row>
    <row r="30" spans="1:6" x14ac:dyDescent="0.2">
      <c r="A30" t="s">
        <v>596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39</v>
      </c>
    </row>
    <row r="31" spans="1:6" x14ac:dyDescent="0.2">
      <c r="A31" t="s">
        <v>597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40</v>
      </c>
    </row>
    <row r="32" spans="1:6" x14ac:dyDescent="0.2">
      <c r="A32" t="s">
        <v>606</v>
      </c>
      <c r="B32" t="e">
        <f>#REF!</f>
        <v>#REF!</v>
      </c>
      <c r="C32" t="e">
        <f>#REF!</f>
        <v>#REF!</v>
      </c>
      <c r="D32" t="e">
        <f>#REF!</f>
        <v>#REF!</v>
      </c>
      <c r="E32">
        <v>1</v>
      </c>
      <c r="F32">
        <v>42</v>
      </c>
    </row>
    <row r="33" spans="1:6" x14ac:dyDescent="0.2">
      <c r="A33" t="s">
        <v>607</v>
      </c>
      <c r="B33" t="e">
        <f>#REF!</f>
        <v>#REF!</v>
      </c>
      <c r="C33" t="e">
        <f>#REF!</f>
        <v>#REF!</v>
      </c>
      <c r="D33" t="e">
        <f>#REF!</f>
        <v>#REF!</v>
      </c>
      <c r="E33">
        <v>1</v>
      </c>
      <c r="F33">
        <v>43</v>
      </c>
    </row>
    <row r="34" spans="1:6" x14ac:dyDescent="0.2">
      <c r="A34" t="s">
        <v>608</v>
      </c>
      <c r="B34" t="e">
        <f>#REF!</f>
        <v>#REF!</v>
      </c>
      <c r="C34" t="e">
        <f>#REF!</f>
        <v>#REF!</v>
      </c>
      <c r="D34" t="e">
        <f>#REF!</f>
        <v>#REF!</v>
      </c>
      <c r="E34">
        <v>1</v>
      </c>
      <c r="F34">
        <v>44</v>
      </c>
    </row>
    <row r="35" spans="1:6" x14ac:dyDescent="0.2">
      <c r="A35" t="s">
        <v>616</v>
      </c>
      <c r="B35" t="e">
        <f>#REF!</f>
        <v>#REF!</v>
      </c>
      <c r="C35" t="e">
        <f>#REF!</f>
        <v>#REF!</v>
      </c>
      <c r="D35" t="e">
        <f>#REF!</f>
        <v>#REF!</v>
      </c>
      <c r="E35">
        <v>1</v>
      </c>
      <c r="F35">
        <v>46</v>
      </c>
    </row>
    <row r="36" spans="1:6" x14ac:dyDescent="0.2">
      <c r="A36" t="s">
        <v>617</v>
      </c>
      <c r="B36" t="e">
        <f>#REF!</f>
        <v>#REF!</v>
      </c>
      <c r="C36" t="e">
        <f>#REF!</f>
        <v>#REF!</v>
      </c>
      <c r="D36" t="e">
        <f>#REF!</f>
        <v>#REF!</v>
      </c>
      <c r="E36">
        <v>1</v>
      </c>
      <c r="F36">
        <v>47</v>
      </c>
    </row>
    <row r="37" spans="1:6" x14ac:dyDescent="0.2">
      <c r="A37" t="s">
        <v>621</v>
      </c>
      <c r="B37" t="e">
        <f>#REF!</f>
        <v>#REF!</v>
      </c>
      <c r="C37" t="e">
        <f>#REF!</f>
        <v>#REF!</v>
      </c>
      <c r="D37" t="e">
        <f>#REF!</f>
        <v>#REF!</v>
      </c>
      <c r="E37">
        <v>1</v>
      </c>
      <c r="F37">
        <v>48</v>
      </c>
    </row>
    <row r="38" spans="1:6" x14ac:dyDescent="0.2">
      <c r="A38" t="s">
        <v>622</v>
      </c>
      <c r="B38" t="e">
        <f>#REF!</f>
        <v>#REF!</v>
      </c>
      <c r="C38" t="e">
        <f>#REF!</f>
        <v>#REF!</v>
      </c>
      <c r="D38" t="e">
        <f>#REF!</f>
        <v>#REF!</v>
      </c>
      <c r="E38">
        <v>1</v>
      </c>
      <c r="F38">
        <v>49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0070C0"/>
  </sheetPr>
  <dimension ref="A1:AC68"/>
  <sheetViews>
    <sheetView tabSelected="1" zoomScale="115" zoomScaleNormal="115" workbookViewId="0">
      <pane ySplit="3" topLeftCell="A4" activePane="bottomLeft" state="frozen"/>
      <selection activeCell="E37" sqref="E37"/>
      <selection pane="bottomLeft" activeCell="A4" sqref="A4"/>
    </sheetView>
  </sheetViews>
  <sheetFormatPr defaultColWidth="11.109375" defaultRowHeight="13" x14ac:dyDescent="0.3"/>
  <cols>
    <col min="1" max="1" width="20.44140625" style="15" customWidth="1"/>
    <col min="2" max="2" width="88" style="15" customWidth="1"/>
    <col min="3" max="3" width="9.44140625" style="15" customWidth="1"/>
    <col min="4" max="4" width="10.109375" style="392" customWidth="1"/>
    <col min="5" max="33" width="11.109375" style="15" customWidth="1"/>
    <col min="34" max="16384" width="11.109375" style="15"/>
  </cols>
  <sheetData>
    <row r="1" spans="1:29" ht="21" customHeight="1" x14ac:dyDescent="0.3">
      <c r="A1" s="8"/>
      <c r="B1" s="8"/>
      <c r="C1" s="8"/>
      <c r="D1" s="435" t="s">
        <v>11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21" customHeight="1" x14ac:dyDescent="0.3">
      <c r="A2" s="8"/>
      <c r="B2" s="8"/>
      <c r="C2" s="8"/>
      <c r="D2" s="38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21" x14ac:dyDescent="0.3">
      <c r="A3" s="410" t="s">
        <v>43</v>
      </c>
      <c r="B3" s="410"/>
      <c r="C3" s="410"/>
      <c r="D3" s="41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">
      <c r="A4" s="9"/>
      <c r="B4" s="9"/>
      <c r="C4" s="10"/>
      <c r="D4" s="389" t="s">
        <v>456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">
      <c r="A5" s="11" t="s">
        <v>417</v>
      </c>
      <c r="B5" s="11" t="s">
        <v>379</v>
      </c>
      <c r="C5" s="12" t="s">
        <v>44</v>
      </c>
      <c r="D5" s="390" t="str">
        <f t="shared" ref="D5:D20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">
      <c r="A6" s="13" t="s">
        <v>418</v>
      </c>
      <c r="B6" s="13" t="s">
        <v>380</v>
      </c>
      <c r="C6" s="14" t="s">
        <v>45</v>
      </c>
      <c r="D6" s="390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">
      <c r="A7" s="13" t="s">
        <v>419</v>
      </c>
      <c r="B7" s="13" t="s">
        <v>422</v>
      </c>
      <c r="C7" s="12" t="s">
        <v>435</v>
      </c>
      <c r="D7" s="390" t="str">
        <f t="shared" si="0"/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">
      <c r="A8" s="13" t="s">
        <v>420</v>
      </c>
      <c r="B8" s="13" t="s">
        <v>422</v>
      </c>
      <c r="C8" s="14" t="s">
        <v>436</v>
      </c>
      <c r="D8" s="390" t="str">
        <f t="shared" si="0"/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">
      <c r="A9" s="13" t="s">
        <v>421</v>
      </c>
      <c r="B9" s="13" t="s">
        <v>423</v>
      </c>
      <c r="C9" s="12" t="s">
        <v>437</v>
      </c>
      <c r="D9" s="390" t="str">
        <f t="shared" si="0"/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">
      <c r="A10" s="13" t="s">
        <v>424</v>
      </c>
      <c r="B10" s="13" t="s">
        <v>381</v>
      </c>
      <c r="C10" s="14" t="s">
        <v>46</v>
      </c>
      <c r="D10" s="390" t="str">
        <f t="shared" si="0"/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">
      <c r="A11" s="13" t="s">
        <v>425</v>
      </c>
      <c r="B11" s="13" t="s">
        <v>381</v>
      </c>
      <c r="C11" s="12" t="s">
        <v>47</v>
      </c>
      <c r="D11" s="390" t="str">
        <f t="shared" si="0"/>
        <v>link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">
      <c r="A12" s="13" t="s">
        <v>426</v>
      </c>
      <c r="B12" s="13" t="s">
        <v>368</v>
      </c>
      <c r="C12" s="14" t="s">
        <v>48</v>
      </c>
      <c r="D12" s="390" t="str">
        <f>HYPERLINK("#"&amp;_bip_prefix&amp;$A12&amp;"_EN","link")</f>
        <v>link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">
      <c r="A13" s="13" t="s">
        <v>427</v>
      </c>
      <c r="B13" s="13" t="s">
        <v>370</v>
      </c>
      <c r="C13" s="12" t="s">
        <v>49</v>
      </c>
      <c r="D13" s="390" t="str">
        <f t="shared" si="0"/>
        <v>link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">
      <c r="A14" s="13" t="s">
        <v>428</v>
      </c>
      <c r="B14" s="13" t="s">
        <v>369</v>
      </c>
      <c r="C14" s="14" t="s">
        <v>50</v>
      </c>
      <c r="D14" s="390" t="str">
        <f t="shared" si="0"/>
        <v>link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">
      <c r="A15" s="13" t="s">
        <v>429</v>
      </c>
      <c r="B15" s="13" t="s">
        <v>404</v>
      </c>
      <c r="C15" s="12" t="s">
        <v>51</v>
      </c>
      <c r="D15" s="390" t="str">
        <f>HYPERLINK("#"&amp;_bip_prefix&amp;$A15&amp;"_EN","link")</f>
        <v>link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x14ac:dyDescent="0.3">
      <c r="A16" s="13" t="s">
        <v>430</v>
      </c>
      <c r="B16" s="13" t="s">
        <v>377</v>
      </c>
      <c r="C16" s="14" t="s">
        <v>372</v>
      </c>
      <c r="D16" s="390" t="str">
        <f>HYPERLINK("#"&amp;_bip_prefix&amp;$A16&amp;"_EN","link")</f>
        <v>link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x14ac:dyDescent="0.3">
      <c r="A17" s="13" t="s">
        <v>431</v>
      </c>
      <c r="B17" s="13" t="s">
        <v>378</v>
      </c>
      <c r="C17" s="12" t="s">
        <v>373</v>
      </c>
      <c r="D17" s="390" t="str">
        <f>HYPERLINK("#"&amp;_bip_prefix&amp;$A17&amp;"_EN","link")</f>
        <v>link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x14ac:dyDescent="0.3">
      <c r="A18" s="13" t="s">
        <v>432</v>
      </c>
      <c r="B18" s="13" t="s">
        <v>378</v>
      </c>
      <c r="C18" s="14" t="s">
        <v>374</v>
      </c>
      <c r="D18" s="390" t="str">
        <f>HYPERLINK("#"&amp;_bip_prefix&amp;$A18&amp;"_EN","link")</f>
        <v>link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idden="1" x14ac:dyDescent="0.3">
      <c r="A19" s="393" t="s">
        <v>433</v>
      </c>
      <c r="B19" s="393" t="s">
        <v>385</v>
      </c>
      <c r="C19" s="394" t="s">
        <v>383</v>
      </c>
      <c r="D19" s="395" t="str">
        <f t="shared" si="0"/>
        <v>link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x14ac:dyDescent="0.3">
      <c r="A20" s="13" t="s">
        <v>434</v>
      </c>
      <c r="B20" s="13" t="s">
        <v>468</v>
      </c>
      <c r="C20" s="14" t="s">
        <v>384</v>
      </c>
      <c r="D20" s="390" t="str">
        <f t="shared" si="0"/>
        <v>link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3.5" thickBot="1" x14ac:dyDescent="0.35">
      <c r="A21" s="16"/>
      <c r="B21" s="16"/>
      <c r="C21" s="16"/>
      <c r="D21" s="391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spans="1:29" x14ac:dyDescent="0.3">
      <c r="A22" s="8"/>
      <c r="B22" s="8"/>
      <c r="C22" s="8"/>
      <c r="D22" s="38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</row>
    <row r="23" spans="1:29" x14ac:dyDescent="0.3">
      <c r="A23" s="8"/>
      <c r="B23" s="8"/>
      <c r="C23" s="8"/>
      <c r="D23" s="38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</row>
    <row r="24" spans="1:29" x14ac:dyDescent="0.3">
      <c r="A24" s="8"/>
      <c r="B24" s="8"/>
      <c r="C24" s="8"/>
      <c r="D24" s="38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x14ac:dyDescent="0.3">
      <c r="A25" s="8"/>
      <c r="B25" s="8"/>
      <c r="C25" s="8"/>
      <c r="D25" s="38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</row>
    <row r="26" spans="1:29" x14ac:dyDescent="0.3">
      <c r="A26" s="8"/>
      <c r="B26" s="8"/>
      <c r="C26" s="8"/>
      <c r="D26" s="38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x14ac:dyDescent="0.3">
      <c r="A27" s="8"/>
      <c r="B27" s="8"/>
      <c r="C27" s="8"/>
      <c r="D27" s="38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x14ac:dyDescent="0.3">
      <c r="A28" s="8"/>
      <c r="B28" s="8"/>
      <c r="C28" s="8"/>
      <c r="D28" s="38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1:29" x14ac:dyDescent="0.3">
      <c r="A29" s="8"/>
      <c r="B29" s="8"/>
      <c r="C29" s="8"/>
      <c r="D29" s="38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1:29" x14ac:dyDescent="0.3">
      <c r="A30" s="8"/>
      <c r="B30" s="8"/>
      <c r="C30" s="8"/>
      <c r="D30" s="38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</row>
    <row r="31" spans="1:29" x14ac:dyDescent="0.3">
      <c r="A31" s="8"/>
      <c r="B31" s="8"/>
      <c r="C31" s="8"/>
      <c r="D31" s="38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1:29" x14ac:dyDescent="0.3">
      <c r="A32" s="8"/>
      <c r="B32" s="8"/>
      <c r="C32" s="8"/>
      <c r="D32" s="38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1:29" x14ac:dyDescent="0.3">
      <c r="A33" s="8"/>
      <c r="B33" s="8"/>
      <c r="C33" s="8"/>
      <c r="D33" s="38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x14ac:dyDescent="0.3">
      <c r="A34" s="8"/>
      <c r="B34" s="8"/>
      <c r="C34" s="8"/>
      <c r="D34" s="38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x14ac:dyDescent="0.3">
      <c r="A35" s="8"/>
      <c r="B35" s="8"/>
      <c r="C35" s="8"/>
      <c r="D35" s="38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1:29" x14ac:dyDescent="0.3">
      <c r="A36" s="8"/>
      <c r="B36" s="8"/>
      <c r="C36" s="8"/>
      <c r="D36" s="38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1:29" x14ac:dyDescent="0.3">
      <c r="A37" s="8"/>
      <c r="B37" s="8"/>
      <c r="C37" s="8"/>
      <c r="D37" s="38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1:29" x14ac:dyDescent="0.3">
      <c r="A38" s="8"/>
      <c r="B38" s="8"/>
      <c r="C38" s="8"/>
      <c r="D38" s="38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1:29" x14ac:dyDescent="0.3">
      <c r="A39" s="8"/>
      <c r="B39" s="8"/>
      <c r="C39" s="8"/>
      <c r="D39" s="38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  <row r="40" spans="1:29" x14ac:dyDescent="0.3">
      <c r="A40" s="8"/>
      <c r="B40" s="8"/>
      <c r="C40" s="8"/>
      <c r="D40" s="38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x14ac:dyDescent="0.3">
      <c r="A41" s="8"/>
      <c r="B41" s="8"/>
      <c r="C41" s="8"/>
      <c r="D41" s="38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">
      <c r="A42" s="8"/>
      <c r="B42" s="8"/>
      <c r="C42" s="8"/>
      <c r="D42" s="38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</row>
    <row r="43" spans="1:29" x14ac:dyDescent="0.3">
      <c r="A43" s="8"/>
      <c r="B43" s="8"/>
      <c r="C43" s="8"/>
      <c r="D43" s="38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</row>
    <row r="44" spans="1:29" x14ac:dyDescent="0.3">
      <c r="A44" s="8"/>
      <c r="B44" s="8"/>
      <c r="C44" s="8"/>
      <c r="D44" s="38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</row>
    <row r="45" spans="1:29" x14ac:dyDescent="0.3">
      <c r="A45" s="8"/>
      <c r="B45" s="8"/>
      <c r="C45" s="8"/>
      <c r="D45" s="38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</row>
    <row r="46" spans="1:29" x14ac:dyDescent="0.3">
      <c r="A46" s="8"/>
      <c r="B46" s="8"/>
      <c r="C46" s="8"/>
      <c r="D46" s="38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</row>
    <row r="47" spans="1:29" x14ac:dyDescent="0.3">
      <c r="A47" s="8"/>
      <c r="B47" s="8"/>
      <c r="C47" s="8"/>
      <c r="D47" s="38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x14ac:dyDescent="0.3">
      <c r="A48" s="8"/>
      <c r="B48" s="8"/>
      <c r="C48" s="8"/>
      <c r="D48" s="38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x14ac:dyDescent="0.3">
      <c r="A49" s="8"/>
      <c r="B49" s="8"/>
      <c r="C49" s="8"/>
      <c r="D49" s="38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3">
      <c r="A50" s="8"/>
      <c r="B50" s="8"/>
      <c r="C50" s="8"/>
      <c r="D50" s="38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x14ac:dyDescent="0.3">
      <c r="A51" s="8"/>
      <c r="B51" s="8"/>
      <c r="C51" s="8"/>
      <c r="D51" s="38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</row>
    <row r="52" spans="1:29" x14ac:dyDescent="0.3">
      <c r="A52" s="8"/>
      <c r="B52" s="8"/>
      <c r="C52" s="8"/>
      <c r="D52" s="38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</row>
    <row r="53" spans="1:29" x14ac:dyDescent="0.3">
      <c r="A53" s="8"/>
      <c r="B53" s="8"/>
      <c r="C53" s="8"/>
      <c r="D53" s="38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x14ac:dyDescent="0.3">
      <c r="A54" s="8"/>
      <c r="B54" s="8"/>
      <c r="C54" s="8"/>
      <c r="D54" s="38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</row>
    <row r="55" spans="1:29" x14ac:dyDescent="0.3">
      <c r="A55" s="8"/>
      <c r="B55" s="8"/>
      <c r="C55" s="8"/>
      <c r="D55" s="38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</row>
    <row r="56" spans="1:29" x14ac:dyDescent="0.3">
      <c r="A56" s="8"/>
      <c r="B56" s="8"/>
      <c r="C56" s="8"/>
      <c r="D56" s="38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</row>
    <row r="57" spans="1:29" x14ac:dyDescent="0.3">
      <c r="A57" s="8"/>
      <c r="B57" s="8"/>
      <c r="C57" s="8"/>
      <c r="D57" s="38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</row>
    <row r="58" spans="1:29" x14ac:dyDescent="0.3">
      <c r="A58" s="8"/>
      <c r="B58" s="8"/>
      <c r="C58" s="8"/>
      <c r="D58" s="38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</row>
    <row r="59" spans="1:29" x14ac:dyDescent="0.3">
      <c r="A59" s="8"/>
      <c r="B59" s="8"/>
      <c r="C59" s="8"/>
      <c r="D59" s="38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</row>
    <row r="60" spans="1:29" x14ac:dyDescent="0.3">
      <c r="A60" s="8"/>
      <c r="B60" s="8"/>
      <c r="C60" s="8"/>
      <c r="D60" s="38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29" x14ac:dyDescent="0.3">
      <c r="A61" s="8"/>
      <c r="B61" s="8"/>
      <c r="C61" s="8"/>
      <c r="D61" s="38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</row>
    <row r="62" spans="1:29" x14ac:dyDescent="0.3">
      <c r="A62" s="8"/>
      <c r="B62" s="8"/>
      <c r="C62" s="8"/>
      <c r="D62" s="38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</row>
    <row r="63" spans="1:29" x14ac:dyDescent="0.3">
      <c r="A63" s="8"/>
      <c r="B63" s="8"/>
      <c r="C63" s="8"/>
      <c r="D63" s="38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</row>
    <row r="64" spans="1:29" x14ac:dyDescent="0.3">
      <c r="A64" s="8"/>
      <c r="B64" s="8"/>
      <c r="C64" s="8"/>
      <c r="D64" s="38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</row>
    <row r="65" spans="1:29" x14ac:dyDescent="0.3">
      <c r="A65" s="8"/>
      <c r="B65" s="8"/>
      <c r="C65" s="8"/>
      <c r="D65" s="38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</row>
    <row r="66" spans="1:29" x14ac:dyDescent="0.3">
      <c r="A66" s="8"/>
      <c r="B66" s="8"/>
      <c r="C66" s="8"/>
      <c r="D66" s="38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</row>
    <row r="67" spans="1:29" x14ac:dyDescent="0.3">
      <c r="A67" s="8"/>
      <c r="B67" s="8"/>
      <c r="C67" s="8"/>
      <c r="D67" s="38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</row>
    <row r="68" spans="1:29" x14ac:dyDescent="0.3">
      <c r="A68" s="8"/>
      <c r="B68" s="8"/>
      <c r="C68" s="8"/>
      <c r="D68" s="38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8" tint="0.79985961485641044"/>
  </sheetPr>
  <dimension ref="A1:L74"/>
  <sheetViews>
    <sheetView workbookViewId="0"/>
  </sheetViews>
  <sheetFormatPr defaultColWidth="11.44140625" defaultRowHeight="10" x14ac:dyDescent="0.2"/>
  <cols>
    <col min="1" max="1" width="7.77734375" style="19" customWidth="1"/>
    <col min="2" max="2" width="82.44140625" style="123" customWidth="1"/>
    <col min="3" max="3" width="6.21875" style="128" bestFit="1" customWidth="1"/>
    <col min="4" max="4" width="15.6640625" style="123" customWidth="1"/>
    <col min="5" max="5" width="6.44140625" style="123" customWidth="1"/>
    <col min="6" max="22" width="11.44140625" style="19" customWidth="1"/>
    <col min="23" max="16384" width="11.44140625" style="19"/>
  </cols>
  <sheetData>
    <row r="1" spans="1:12" ht="17.25" customHeight="1" thickBot="1" x14ac:dyDescent="0.25">
      <c r="A1" s="17" t="s">
        <v>52</v>
      </c>
      <c r="B1" s="121"/>
      <c r="C1" s="122"/>
      <c r="D1" s="121"/>
      <c r="E1" s="121"/>
      <c r="F1" s="18"/>
      <c r="G1" s="18"/>
      <c r="H1" s="18"/>
      <c r="I1" s="18"/>
      <c r="J1" s="18"/>
      <c r="K1" s="18"/>
      <c r="L1" s="18"/>
    </row>
    <row r="2" spans="1:12" ht="3" customHeight="1" x14ac:dyDescent="0.2">
      <c r="A2" s="20"/>
      <c r="B2" s="121"/>
      <c r="C2" s="122"/>
      <c r="D2" s="121"/>
      <c r="E2" s="121"/>
      <c r="F2" s="18"/>
      <c r="G2" s="18"/>
      <c r="H2" s="18"/>
      <c r="I2" s="18"/>
      <c r="J2" s="18"/>
      <c r="K2" s="18"/>
      <c r="L2" s="18"/>
    </row>
    <row r="3" spans="1:12" ht="10.5" x14ac:dyDescent="0.2">
      <c r="A3" s="21"/>
      <c r="B3" s="22" t="s">
        <v>647</v>
      </c>
      <c r="C3" s="122"/>
      <c r="D3" s="23"/>
      <c r="E3" s="121"/>
      <c r="F3" s="18"/>
      <c r="G3" s="18"/>
      <c r="H3" s="18"/>
      <c r="I3" s="18"/>
      <c r="J3" s="18"/>
      <c r="K3" s="18"/>
      <c r="L3" s="18"/>
    </row>
    <row r="4" spans="1:12" ht="10.5" x14ac:dyDescent="0.2">
      <c r="A4" s="24"/>
      <c r="B4" s="22"/>
      <c r="C4" s="122"/>
      <c r="D4" s="23"/>
      <c r="E4" s="121"/>
      <c r="F4" s="18"/>
      <c r="G4" s="18"/>
      <c r="H4" s="18"/>
      <c r="I4" s="18"/>
      <c r="J4" s="18"/>
      <c r="K4" s="18"/>
      <c r="L4" s="18"/>
    </row>
    <row r="5" spans="1:12" ht="32" thickBot="1" x14ac:dyDescent="0.3">
      <c r="A5" s="24"/>
      <c r="B5" s="25" t="s">
        <v>648</v>
      </c>
      <c r="C5" s="124"/>
      <c r="D5" s="224" t="s">
        <v>53</v>
      </c>
      <c r="E5" s="121"/>
      <c r="F5" s="18"/>
      <c r="G5" s="18"/>
      <c r="H5" s="18"/>
      <c r="I5" s="18"/>
      <c r="J5" s="18"/>
      <c r="K5" s="18"/>
      <c r="L5" s="18"/>
    </row>
    <row r="6" spans="1:12" ht="10.5" x14ac:dyDescent="0.25">
      <c r="A6" s="18"/>
      <c r="B6" s="27"/>
      <c r="C6" s="125"/>
      <c r="D6" s="28" t="s">
        <v>192</v>
      </c>
      <c r="E6" s="121"/>
      <c r="F6" s="18"/>
      <c r="G6" s="18"/>
      <c r="H6" s="18"/>
      <c r="I6" s="18"/>
      <c r="J6" s="18"/>
      <c r="K6" s="18"/>
      <c r="L6" s="18"/>
    </row>
    <row r="7" spans="1:12" ht="10.5" x14ac:dyDescent="0.25">
      <c r="A7" s="18"/>
      <c r="B7" s="29" t="s">
        <v>54</v>
      </c>
      <c r="C7" s="30" t="s">
        <v>55</v>
      </c>
      <c r="D7" s="31">
        <v>0</v>
      </c>
      <c r="E7" s="121"/>
      <c r="F7" s="18"/>
      <c r="G7" s="18"/>
      <c r="H7" s="18"/>
      <c r="I7" s="18"/>
      <c r="J7" s="18"/>
      <c r="K7" s="18"/>
      <c r="L7" s="18"/>
    </row>
    <row r="8" spans="1:12" ht="10.5" x14ac:dyDescent="0.25">
      <c r="A8" s="18"/>
      <c r="B8" s="29" t="s">
        <v>56</v>
      </c>
      <c r="C8" s="30" t="s">
        <v>57</v>
      </c>
      <c r="D8" s="31">
        <v>424799</v>
      </c>
      <c r="E8" s="121"/>
      <c r="F8" s="18"/>
      <c r="G8" s="18"/>
      <c r="H8" s="18"/>
      <c r="I8" s="18"/>
      <c r="J8" s="18"/>
      <c r="K8" s="18"/>
      <c r="L8" s="18"/>
    </row>
    <row r="9" spans="1:12" ht="10.5" x14ac:dyDescent="0.25">
      <c r="A9" s="18"/>
      <c r="B9" s="29" t="s">
        <v>58</v>
      </c>
      <c r="C9" s="30" t="s">
        <v>59</v>
      </c>
      <c r="D9" s="31">
        <v>0</v>
      </c>
      <c r="E9" s="121"/>
      <c r="F9" s="18"/>
      <c r="G9" s="18"/>
      <c r="H9" s="18"/>
      <c r="I9" s="18"/>
      <c r="J9" s="18"/>
      <c r="K9" s="18"/>
      <c r="L9" s="18"/>
    </row>
    <row r="10" spans="1:12" ht="10.5" x14ac:dyDescent="0.25">
      <c r="A10" s="18"/>
      <c r="B10" s="32" t="s">
        <v>60</v>
      </c>
      <c r="C10" s="33" t="s">
        <v>61</v>
      </c>
      <c r="D10" s="34">
        <v>262616</v>
      </c>
      <c r="E10" s="121"/>
      <c r="F10" s="18"/>
      <c r="G10" s="18"/>
      <c r="H10" s="18"/>
      <c r="I10" s="18"/>
      <c r="J10" s="18"/>
      <c r="K10" s="18"/>
      <c r="L10" s="18"/>
    </row>
    <row r="11" spans="1:12" ht="10.5" x14ac:dyDescent="0.25">
      <c r="A11" s="18"/>
      <c r="B11" s="35" t="s">
        <v>62</v>
      </c>
      <c r="C11" s="36" t="s">
        <v>63</v>
      </c>
      <c r="D11" s="37">
        <v>17357681</v>
      </c>
      <c r="E11" s="121"/>
      <c r="F11" s="18"/>
      <c r="G11" s="18"/>
      <c r="H11" s="18"/>
      <c r="I11" s="18"/>
      <c r="J11" s="18"/>
      <c r="K11" s="18"/>
      <c r="L11" s="18"/>
    </row>
    <row r="12" spans="1:12" x14ac:dyDescent="0.2">
      <c r="A12" s="18"/>
      <c r="B12" s="38" t="s">
        <v>64</v>
      </c>
      <c r="C12" s="39" t="s">
        <v>65</v>
      </c>
      <c r="D12" s="40">
        <v>0</v>
      </c>
      <c r="E12" s="121"/>
      <c r="F12" s="18"/>
      <c r="G12" s="18"/>
      <c r="H12" s="18"/>
      <c r="I12" s="18"/>
      <c r="J12" s="18"/>
      <c r="K12" s="18"/>
      <c r="L12" s="18"/>
    </row>
    <row r="13" spans="1:12" x14ac:dyDescent="0.2">
      <c r="A13" s="18"/>
      <c r="B13" s="38" t="s">
        <v>66</v>
      </c>
      <c r="C13" s="39" t="s">
        <v>67</v>
      </c>
      <c r="D13" s="40">
        <v>10464335</v>
      </c>
      <c r="E13" s="121"/>
      <c r="F13" s="18"/>
      <c r="G13" s="18"/>
      <c r="H13" s="18"/>
      <c r="I13" s="18"/>
      <c r="J13" s="18"/>
      <c r="K13" s="18"/>
      <c r="L13" s="18"/>
    </row>
    <row r="14" spans="1:12" x14ac:dyDescent="0.2">
      <c r="A14" s="18"/>
      <c r="B14" s="38" t="s">
        <v>68</v>
      </c>
      <c r="C14" s="39" t="s">
        <v>69</v>
      </c>
      <c r="D14" s="40">
        <v>157010</v>
      </c>
      <c r="E14" s="121"/>
      <c r="F14" s="18"/>
      <c r="G14" s="18"/>
      <c r="H14" s="18"/>
      <c r="I14" s="18"/>
      <c r="J14" s="18"/>
      <c r="K14" s="18"/>
      <c r="L14" s="18"/>
    </row>
    <row r="15" spans="1:12" x14ac:dyDescent="0.2">
      <c r="A15" s="18"/>
      <c r="B15" s="41" t="s">
        <v>70</v>
      </c>
      <c r="C15" s="42" t="s">
        <v>71</v>
      </c>
      <c r="D15" s="43">
        <v>93393</v>
      </c>
      <c r="E15" s="121"/>
      <c r="F15" s="18"/>
      <c r="G15" s="18"/>
      <c r="H15" s="18"/>
      <c r="I15" s="18"/>
      <c r="J15" s="18"/>
      <c r="K15" s="18"/>
      <c r="L15" s="18"/>
    </row>
    <row r="16" spans="1:12" x14ac:dyDescent="0.2">
      <c r="A16" s="18"/>
      <c r="B16" s="44" t="s">
        <v>72</v>
      </c>
      <c r="C16" s="45" t="s">
        <v>73</v>
      </c>
      <c r="D16" s="46">
        <v>63617</v>
      </c>
      <c r="E16" s="121"/>
      <c r="F16" s="18"/>
      <c r="G16" s="18"/>
      <c r="H16" s="18"/>
      <c r="I16" s="18"/>
      <c r="J16" s="18"/>
      <c r="K16" s="18"/>
      <c r="L16" s="18"/>
    </row>
    <row r="17" spans="1:12" x14ac:dyDescent="0.2">
      <c r="A17" s="18"/>
      <c r="B17" s="47" t="s">
        <v>74</v>
      </c>
      <c r="C17" s="48" t="s">
        <v>75</v>
      </c>
      <c r="D17" s="49">
        <v>3643001</v>
      </c>
      <c r="E17" s="121"/>
      <c r="F17" s="18"/>
      <c r="G17" s="18"/>
      <c r="H17" s="18"/>
      <c r="I17" s="18"/>
      <c r="J17" s="18"/>
      <c r="K17" s="18"/>
      <c r="L17" s="18"/>
    </row>
    <row r="18" spans="1:12" x14ac:dyDescent="0.2">
      <c r="A18" s="18"/>
      <c r="B18" s="41" t="s">
        <v>457</v>
      </c>
      <c r="C18" s="42" t="s">
        <v>76</v>
      </c>
      <c r="D18" s="43">
        <v>1878538</v>
      </c>
      <c r="E18" s="121"/>
      <c r="F18" s="18"/>
      <c r="G18" s="18"/>
      <c r="H18" s="18"/>
      <c r="I18" s="18"/>
      <c r="J18" s="18"/>
      <c r="K18" s="18"/>
      <c r="L18" s="18"/>
    </row>
    <row r="19" spans="1:12" x14ac:dyDescent="0.2">
      <c r="A19" s="18"/>
      <c r="B19" s="50" t="s">
        <v>458</v>
      </c>
      <c r="C19" s="51" t="s">
        <v>77</v>
      </c>
      <c r="D19" s="52">
        <v>1745937</v>
      </c>
      <c r="E19" s="121"/>
      <c r="F19" s="18"/>
      <c r="G19" s="18"/>
      <c r="H19" s="18"/>
      <c r="I19" s="18"/>
      <c r="J19" s="18"/>
      <c r="K19" s="18"/>
      <c r="L19" s="18"/>
    </row>
    <row r="20" spans="1:12" s="54" customFormat="1" x14ac:dyDescent="0.2">
      <c r="A20" s="53"/>
      <c r="B20" s="50" t="s">
        <v>78</v>
      </c>
      <c r="C20" s="51" t="s">
        <v>79</v>
      </c>
      <c r="D20" s="52">
        <v>18453</v>
      </c>
      <c r="E20" s="126"/>
      <c r="F20" s="53"/>
      <c r="G20" s="53"/>
      <c r="H20" s="53"/>
      <c r="I20" s="53"/>
      <c r="J20" s="53"/>
      <c r="K20" s="53"/>
      <c r="L20" s="53"/>
    </row>
    <row r="21" spans="1:12" x14ac:dyDescent="0.2">
      <c r="A21" s="18"/>
      <c r="B21" s="44" t="s">
        <v>80</v>
      </c>
      <c r="C21" s="45" t="s">
        <v>81</v>
      </c>
      <c r="D21" s="46">
        <v>73</v>
      </c>
      <c r="E21" s="121"/>
      <c r="F21" s="18"/>
      <c r="G21" s="18"/>
      <c r="H21" s="18"/>
      <c r="I21" s="18"/>
      <c r="J21" s="18"/>
      <c r="K21" s="18"/>
      <c r="L21" s="18"/>
    </row>
    <row r="22" spans="1:12" x14ac:dyDescent="0.2">
      <c r="A22" s="18"/>
      <c r="B22" s="47" t="s">
        <v>82</v>
      </c>
      <c r="C22" s="48" t="s">
        <v>83</v>
      </c>
      <c r="D22" s="49">
        <v>2775664</v>
      </c>
      <c r="E22" s="121"/>
      <c r="F22" s="18"/>
      <c r="G22" s="18"/>
      <c r="H22" s="18"/>
      <c r="I22" s="18"/>
      <c r="J22" s="18"/>
      <c r="K22" s="18"/>
      <c r="L22" s="18"/>
    </row>
    <row r="23" spans="1:12" x14ac:dyDescent="0.2">
      <c r="A23" s="18"/>
      <c r="B23" s="38" t="s">
        <v>84</v>
      </c>
      <c r="C23" s="39" t="s">
        <v>85</v>
      </c>
      <c r="D23" s="40">
        <v>201019</v>
      </c>
      <c r="E23" s="121"/>
      <c r="F23" s="18"/>
      <c r="G23" s="18"/>
      <c r="H23" s="18"/>
      <c r="I23" s="18"/>
      <c r="J23" s="18"/>
      <c r="K23" s="18"/>
      <c r="L23" s="18"/>
    </row>
    <row r="24" spans="1:12" x14ac:dyDescent="0.2">
      <c r="A24" s="18"/>
      <c r="B24" s="38" t="s">
        <v>86</v>
      </c>
      <c r="C24" s="39" t="s">
        <v>87</v>
      </c>
      <c r="D24" s="40">
        <v>116613</v>
      </c>
      <c r="E24" s="121"/>
      <c r="F24" s="18"/>
      <c r="G24" s="18"/>
      <c r="H24" s="18"/>
      <c r="I24" s="18"/>
      <c r="J24" s="18"/>
      <c r="K24" s="18"/>
      <c r="L24" s="18"/>
    </row>
    <row r="25" spans="1:12" x14ac:dyDescent="0.2">
      <c r="A25" s="18"/>
      <c r="B25" s="55" t="s">
        <v>88</v>
      </c>
      <c r="C25" s="42" t="s">
        <v>89</v>
      </c>
      <c r="D25" s="40">
        <v>39</v>
      </c>
      <c r="E25" s="121"/>
      <c r="F25" s="18"/>
      <c r="G25" s="18"/>
      <c r="H25" s="18"/>
      <c r="I25" s="18"/>
      <c r="J25" s="18"/>
      <c r="K25" s="18"/>
      <c r="L25" s="18"/>
    </row>
    <row r="26" spans="1:12" ht="10.5" x14ac:dyDescent="0.25">
      <c r="A26" s="18"/>
      <c r="B26" s="56" t="s">
        <v>90</v>
      </c>
      <c r="C26" s="57" t="s">
        <v>91</v>
      </c>
      <c r="D26" s="58">
        <v>0</v>
      </c>
      <c r="E26" s="121"/>
      <c r="F26" s="18"/>
      <c r="G26" s="18"/>
      <c r="H26" s="18"/>
      <c r="I26" s="18"/>
      <c r="J26" s="18"/>
      <c r="K26" s="18"/>
      <c r="L26" s="18"/>
    </row>
    <row r="27" spans="1:12" ht="10.5" x14ac:dyDescent="0.25">
      <c r="A27" s="18"/>
      <c r="B27" s="59" t="s">
        <v>92</v>
      </c>
      <c r="C27" s="60" t="s">
        <v>93</v>
      </c>
      <c r="D27" s="37">
        <v>948574</v>
      </c>
      <c r="E27" s="121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38" t="s">
        <v>94</v>
      </c>
      <c r="C28" s="39" t="s">
        <v>95</v>
      </c>
      <c r="D28" s="40">
        <v>0</v>
      </c>
      <c r="E28" s="121"/>
      <c r="F28" s="18"/>
      <c r="G28" s="18"/>
      <c r="H28" s="18"/>
      <c r="I28" s="18"/>
      <c r="J28" s="18"/>
      <c r="K28" s="18"/>
      <c r="L28" s="18"/>
    </row>
    <row r="29" spans="1:12" x14ac:dyDescent="0.2">
      <c r="A29" s="18"/>
      <c r="B29" s="38" t="s">
        <v>96</v>
      </c>
      <c r="C29" s="39" t="s">
        <v>97</v>
      </c>
      <c r="D29" s="40">
        <v>0</v>
      </c>
      <c r="E29" s="121"/>
      <c r="F29" s="18"/>
      <c r="G29" s="18"/>
      <c r="H29" s="18"/>
      <c r="I29" s="18"/>
      <c r="J29" s="18"/>
      <c r="K29" s="18"/>
      <c r="L29" s="18"/>
    </row>
    <row r="30" spans="1:12" x14ac:dyDescent="0.2">
      <c r="A30" s="18"/>
      <c r="B30" s="61" t="s">
        <v>98</v>
      </c>
      <c r="C30" s="62" t="s">
        <v>99</v>
      </c>
      <c r="D30" s="63">
        <v>948574</v>
      </c>
      <c r="E30" s="121"/>
      <c r="F30" s="18"/>
      <c r="G30" s="18"/>
      <c r="H30" s="18"/>
      <c r="I30" s="18"/>
      <c r="J30" s="18"/>
      <c r="K30" s="18"/>
      <c r="L30" s="18"/>
    </row>
    <row r="31" spans="1:12" ht="10.5" x14ac:dyDescent="0.25">
      <c r="A31" s="18"/>
      <c r="B31" s="59" t="s">
        <v>100</v>
      </c>
      <c r="C31" s="60" t="s">
        <v>101</v>
      </c>
      <c r="D31" s="64">
        <v>801615</v>
      </c>
      <c r="E31" s="121"/>
      <c r="F31" s="18"/>
      <c r="G31" s="18"/>
      <c r="H31" s="18"/>
      <c r="I31" s="18"/>
      <c r="J31" s="18"/>
      <c r="K31" s="18"/>
      <c r="L31" s="18"/>
    </row>
    <row r="32" spans="1:12" x14ac:dyDescent="0.2">
      <c r="A32" s="18"/>
      <c r="B32" s="38" t="s">
        <v>469</v>
      </c>
      <c r="C32" s="39" t="s">
        <v>102</v>
      </c>
      <c r="D32" s="40">
        <v>2099224</v>
      </c>
      <c r="E32" s="121"/>
      <c r="F32" s="18"/>
      <c r="G32" s="18"/>
      <c r="H32" s="18"/>
      <c r="I32" s="18"/>
      <c r="J32" s="18"/>
      <c r="K32" s="18"/>
      <c r="L32" s="18"/>
    </row>
    <row r="33" spans="1:12" x14ac:dyDescent="0.2">
      <c r="A33" s="18"/>
      <c r="B33" s="65" t="s">
        <v>470</v>
      </c>
      <c r="C33" s="39" t="s">
        <v>103</v>
      </c>
      <c r="D33" s="40">
        <v>2079211</v>
      </c>
      <c r="E33" s="121"/>
      <c r="F33" s="18"/>
      <c r="G33" s="18"/>
      <c r="H33" s="18"/>
      <c r="I33" s="18"/>
      <c r="J33" s="18"/>
      <c r="K33" s="18"/>
      <c r="L33" s="18"/>
    </row>
    <row r="34" spans="1:12" x14ac:dyDescent="0.2">
      <c r="A34" s="18"/>
      <c r="B34" s="65" t="s">
        <v>471</v>
      </c>
      <c r="C34" s="39" t="s">
        <v>104</v>
      </c>
      <c r="D34" s="40">
        <v>20013</v>
      </c>
      <c r="E34" s="121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66" t="s">
        <v>105</v>
      </c>
      <c r="C35" s="39" t="s">
        <v>106</v>
      </c>
      <c r="D35" s="40">
        <v>-1297609</v>
      </c>
      <c r="E35" s="121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5" t="s">
        <v>107</v>
      </c>
      <c r="C36" s="39" t="s">
        <v>108</v>
      </c>
      <c r="D36" s="40">
        <v>59530</v>
      </c>
      <c r="E36" s="121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5" t="s">
        <v>109</v>
      </c>
      <c r="C37" s="39" t="s">
        <v>110</v>
      </c>
      <c r="D37" s="40">
        <v>-1357139</v>
      </c>
      <c r="E37" s="121"/>
      <c r="F37" s="18"/>
      <c r="G37" s="18"/>
      <c r="H37" s="18"/>
      <c r="I37" s="18"/>
      <c r="J37" s="18"/>
      <c r="K37" s="18"/>
      <c r="L37" s="18"/>
    </row>
    <row r="38" spans="1:12" x14ac:dyDescent="0.2">
      <c r="A38" s="18"/>
      <c r="B38" s="61" t="s">
        <v>111</v>
      </c>
      <c r="C38" s="62" t="s">
        <v>112</v>
      </c>
      <c r="D38" s="40">
        <v>0</v>
      </c>
      <c r="E38" s="121"/>
      <c r="F38" s="18"/>
      <c r="G38" s="18"/>
      <c r="H38" s="18"/>
      <c r="I38" s="18"/>
      <c r="J38" s="18"/>
      <c r="K38" s="18"/>
      <c r="L38" s="18"/>
    </row>
    <row r="39" spans="1:12" ht="10.5" x14ac:dyDescent="0.25">
      <c r="A39" s="18"/>
      <c r="B39" s="59" t="s">
        <v>113</v>
      </c>
      <c r="C39" s="60" t="s">
        <v>114</v>
      </c>
      <c r="D39" s="64">
        <v>7933409</v>
      </c>
      <c r="E39" s="121"/>
      <c r="F39" s="18"/>
      <c r="G39" s="18"/>
      <c r="H39" s="18"/>
      <c r="I39" s="18"/>
      <c r="J39" s="18"/>
      <c r="K39" s="18"/>
      <c r="L39" s="18"/>
    </row>
    <row r="40" spans="1:12" ht="10.5" x14ac:dyDescent="0.25">
      <c r="A40" s="18"/>
      <c r="B40" s="29" t="s">
        <v>115</v>
      </c>
      <c r="C40" s="30" t="s">
        <v>116</v>
      </c>
      <c r="D40" s="67">
        <v>258577</v>
      </c>
      <c r="E40" s="121"/>
      <c r="F40" s="18"/>
      <c r="G40" s="18"/>
      <c r="H40" s="18"/>
      <c r="I40" s="18"/>
      <c r="J40" s="18"/>
      <c r="K40" s="18"/>
      <c r="L40" s="18"/>
    </row>
    <row r="41" spans="1:12" ht="10.5" x14ac:dyDescent="0.25">
      <c r="A41" s="18"/>
      <c r="B41" s="29" t="s">
        <v>117</v>
      </c>
      <c r="C41" s="30" t="s">
        <v>118</v>
      </c>
      <c r="D41" s="67">
        <v>113081</v>
      </c>
      <c r="E41" s="121"/>
      <c r="F41" s="18"/>
      <c r="G41" s="18"/>
      <c r="H41" s="18"/>
      <c r="I41" s="18"/>
      <c r="J41" s="18"/>
      <c r="K41" s="18"/>
      <c r="L41" s="18"/>
    </row>
    <row r="42" spans="1:12" ht="10.5" x14ac:dyDescent="0.25">
      <c r="A42" s="68"/>
      <c r="B42" s="29" t="s">
        <v>119</v>
      </c>
      <c r="C42" s="30" t="s">
        <v>120</v>
      </c>
      <c r="D42" s="67">
        <v>135150</v>
      </c>
      <c r="E42" s="121"/>
      <c r="F42" s="18"/>
      <c r="G42" s="18"/>
      <c r="H42" s="18"/>
      <c r="I42" s="18"/>
      <c r="J42" s="18"/>
      <c r="K42" s="18"/>
      <c r="L42" s="18"/>
    </row>
    <row r="43" spans="1:12" ht="10.5" x14ac:dyDescent="0.25">
      <c r="A43" s="24"/>
      <c r="B43" s="29" t="s">
        <v>121</v>
      </c>
      <c r="C43" s="30" t="s">
        <v>122</v>
      </c>
      <c r="D43" s="67">
        <v>52571</v>
      </c>
      <c r="E43" s="121"/>
      <c r="F43" s="18"/>
      <c r="G43" s="18"/>
      <c r="H43" s="18"/>
      <c r="I43" s="18"/>
      <c r="J43" s="18"/>
      <c r="K43" s="18"/>
      <c r="L43" s="18"/>
    </row>
    <row r="44" spans="1:12" ht="11.25" customHeight="1" x14ac:dyDescent="0.25">
      <c r="A44" s="18"/>
      <c r="B44" s="69" t="s">
        <v>123</v>
      </c>
      <c r="C44" s="70" t="s">
        <v>124</v>
      </c>
      <c r="D44" s="67">
        <v>0</v>
      </c>
      <c r="E44" s="121"/>
      <c r="F44" s="18"/>
      <c r="G44" s="18"/>
      <c r="H44" s="18"/>
      <c r="I44" s="18"/>
      <c r="J44" s="18"/>
      <c r="K44" s="18"/>
      <c r="L44" s="18"/>
    </row>
    <row r="45" spans="1:12" ht="10.5" x14ac:dyDescent="0.25">
      <c r="A45" s="18"/>
      <c r="B45" s="29" t="s">
        <v>125</v>
      </c>
      <c r="C45" s="30" t="s">
        <v>126</v>
      </c>
      <c r="D45" s="67">
        <v>388026</v>
      </c>
      <c r="E45" s="121"/>
      <c r="F45" s="18"/>
      <c r="G45" s="18"/>
      <c r="H45" s="18"/>
      <c r="I45" s="18"/>
      <c r="J45" s="18"/>
      <c r="K45" s="18"/>
      <c r="L45" s="18"/>
    </row>
    <row r="46" spans="1:12" ht="10.5" x14ac:dyDescent="0.25">
      <c r="A46" s="18"/>
      <c r="B46" s="32" t="s">
        <v>127</v>
      </c>
      <c r="C46" s="33" t="s">
        <v>128</v>
      </c>
      <c r="D46" s="67">
        <v>34668</v>
      </c>
      <c r="E46" s="121"/>
      <c r="F46" s="18"/>
      <c r="G46" s="18"/>
      <c r="H46" s="18"/>
      <c r="I46" s="18"/>
      <c r="J46" s="18"/>
      <c r="K46" s="18"/>
      <c r="L46" s="18"/>
    </row>
    <row r="47" spans="1:12" ht="11" thickBot="1" x14ac:dyDescent="0.3">
      <c r="A47" s="18"/>
      <c r="B47" s="71" t="s">
        <v>129</v>
      </c>
      <c r="C47" s="72" t="s">
        <v>130</v>
      </c>
      <c r="D47" s="73">
        <v>28710767</v>
      </c>
      <c r="E47" s="121"/>
      <c r="F47" s="18"/>
      <c r="G47" s="18"/>
      <c r="H47" s="18"/>
      <c r="I47" s="18"/>
      <c r="J47" s="18"/>
      <c r="K47" s="18"/>
      <c r="L47" s="18"/>
    </row>
    <row r="48" spans="1:12" x14ac:dyDescent="0.2">
      <c r="A48" s="18"/>
      <c r="B48" s="121"/>
      <c r="C48" s="122"/>
      <c r="D48" s="121"/>
      <c r="E48" s="121"/>
      <c r="F48" s="18"/>
      <c r="G48" s="18"/>
      <c r="H48" s="18"/>
      <c r="I48" s="18"/>
      <c r="J48" s="18"/>
      <c r="K48" s="18"/>
      <c r="L48" s="18"/>
    </row>
    <row r="49" spans="1:12" x14ac:dyDescent="0.2">
      <c r="A49" s="18"/>
      <c r="B49" s="121"/>
      <c r="C49" s="122"/>
      <c r="D49" s="121"/>
      <c r="E49" s="121"/>
      <c r="F49" s="18"/>
      <c r="G49" s="18"/>
      <c r="H49" s="18"/>
      <c r="I49" s="18"/>
      <c r="J49" s="18"/>
      <c r="K49" s="18"/>
      <c r="L49" s="18"/>
    </row>
    <row r="50" spans="1:12" x14ac:dyDescent="0.2">
      <c r="A50" s="18"/>
      <c r="B50" s="121"/>
      <c r="C50" s="122"/>
      <c r="D50" s="121"/>
      <c r="E50" s="121"/>
      <c r="F50" s="18"/>
      <c r="G50" s="18"/>
      <c r="H50" s="18"/>
      <c r="I50" s="18"/>
      <c r="J50" s="18"/>
      <c r="K50" s="18"/>
      <c r="L50" s="18"/>
    </row>
    <row r="51" spans="1:12" x14ac:dyDescent="0.2">
      <c r="A51" s="18"/>
      <c r="B51" s="121"/>
      <c r="C51" s="122"/>
      <c r="D51" s="121"/>
      <c r="E51" s="121"/>
      <c r="F51" s="18"/>
      <c r="G51" s="18"/>
      <c r="H51" s="18"/>
      <c r="I51" s="18"/>
      <c r="J51" s="18"/>
      <c r="K51" s="18"/>
      <c r="L51" s="18"/>
    </row>
    <row r="52" spans="1:12" x14ac:dyDescent="0.2">
      <c r="A52" s="18"/>
      <c r="B52" s="121"/>
      <c r="C52" s="122"/>
      <c r="D52" s="121"/>
      <c r="E52" s="121"/>
      <c r="F52" s="18"/>
      <c r="G52" s="18"/>
      <c r="H52" s="18"/>
      <c r="I52" s="18"/>
      <c r="J52" s="18"/>
      <c r="K52" s="18"/>
      <c r="L52" s="18"/>
    </row>
    <row r="53" spans="1:12" x14ac:dyDescent="0.2">
      <c r="A53" s="18"/>
      <c r="B53" s="121"/>
      <c r="C53" s="122"/>
      <c r="D53" s="121"/>
      <c r="E53" s="121"/>
      <c r="F53" s="18"/>
      <c r="G53" s="18"/>
      <c r="H53" s="18"/>
      <c r="I53" s="18"/>
      <c r="J53" s="18"/>
      <c r="K53" s="18"/>
      <c r="L53" s="18"/>
    </row>
    <row r="54" spans="1:12" x14ac:dyDescent="0.2">
      <c r="A54" s="18"/>
      <c r="B54" s="121"/>
      <c r="C54" s="122"/>
      <c r="D54" s="121"/>
      <c r="E54" s="121"/>
      <c r="F54" s="18"/>
      <c r="G54" s="18"/>
      <c r="H54" s="18"/>
      <c r="I54" s="18"/>
      <c r="J54" s="18"/>
      <c r="K54" s="18"/>
      <c r="L54" s="18"/>
    </row>
    <row r="55" spans="1:12" x14ac:dyDescent="0.2">
      <c r="A55" s="18"/>
      <c r="B55" s="121"/>
      <c r="C55" s="122"/>
      <c r="D55" s="121"/>
      <c r="E55" s="121"/>
      <c r="F55" s="18"/>
      <c r="G55" s="18"/>
      <c r="H55" s="18"/>
      <c r="I55" s="18"/>
      <c r="J55" s="18"/>
      <c r="K55" s="18"/>
      <c r="L55" s="18"/>
    </row>
    <row r="56" spans="1:12" x14ac:dyDescent="0.2">
      <c r="A56" s="18"/>
      <c r="B56" s="121"/>
      <c r="C56" s="122"/>
      <c r="D56" s="121"/>
      <c r="E56" s="121"/>
      <c r="F56" s="18"/>
      <c r="G56" s="18"/>
      <c r="H56" s="18"/>
      <c r="I56" s="18"/>
      <c r="J56" s="18"/>
      <c r="K56" s="18"/>
      <c r="L56" s="18"/>
    </row>
    <row r="57" spans="1:12" x14ac:dyDescent="0.2">
      <c r="A57" s="18"/>
      <c r="B57" s="121"/>
      <c r="C57" s="122"/>
      <c r="D57" s="121"/>
      <c r="E57" s="121"/>
      <c r="F57" s="18"/>
      <c r="G57" s="18"/>
      <c r="H57" s="18"/>
      <c r="I57" s="18"/>
      <c r="J57" s="18"/>
      <c r="K57" s="18"/>
      <c r="L57" s="18"/>
    </row>
    <row r="58" spans="1:12" x14ac:dyDescent="0.2">
      <c r="A58" s="18"/>
      <c r="B58" s="121"/>
      <c r="C58" s="122"/>
      <c r="D58" s="121"/>
      <c r="E58" s="121"/>
      <c r="F58" s="18"/>
      <c r="G58" s="18"/>
      <c r="H58" s="18"/>
      <c r="I58" s="18"/>
      <c r="J58" s="18"/>
      <c r="K58" s="18"/>
      <c r="L58" s="18"/>
    </row>
    <row r="59" spans="1:12" x14ac:dyDescent="0.2">
      <c r="A59" s="18"/>
      <c r="B59" s="121"/>
      <c r="C59" s="122"/>
      <c r="D59" s="121"/>
      <c r="E59" s="121"/>
      <c r="F59" s="18"/>
      <c r="G59" s="18"/>
      <c r="H59" s="18"/>
      <c r="I59" s="18"/>
      <c r="J59" s="18"/>
      <c r="K59" s="18"/>
      <c r="L59" s="18"/>
    </row>
    <row r="60" spans="1:12" x14ac:dyDescent="0.2">
      <c r="A60" s="18"/>
      <c r="B60" s="121"/>
      <c r="C60" s="122"/>
      <c r="D60" s="121"/>
      <c r="E60" s="121"/>
      <c r="F60" s="18"/>
      <c r="G60" s="18"/>
      <c r="H60" s="18"/>
      <c r="I60" s="18"/>
      <c r="J60" s="18"/>
      <c r="K60" s="18"/>
      <c r="L60" s="18"/>
    </row>
    <row r="61" spans="1:12" x14ac:dyDescent="0.2">
      <c r="A61" s="18"/>
      <c r="B61" s="121"/>
      <c r="C61" s="122"/>
      <c r="D61" s="121"/>
      <c r="E61" s="121"/>
      <c r="F61" s="18"/>
      <c r="G61" s="18"/>
      <c r="H61" s="18"/>
      <c r="I61" s="18"/>
      <c r="J61" s="18"/>
      <c r="K61" s="18"/>
      <c r="L61" s="18"/>
    </row>
    <row r="62" spans="1:12" x14ac:dyDescent="0.2">
      <c r="A62" s="18"/>
      <c r="B62" s="121"/>
      <c r="C62" s="122"/>
      <c r="D62" s="121"/>
      <c r="E62" s="121"/>
      <c r="F62" s="18"/>
      <c r="G62" s="18"/>
      <c r="H62" s="18"/>
      <c r="I62" s="18"/>
      <c r="J62" s="18"/>
      <c r="K62" s="18"/>
      <c r="L62" s="18"/>
    </row>
    <row r="63" spans="1:12" x14ac:dyDescent="0.2">
      <c r="A63" s="18"/>
      <c r="B63" s="121"/>
      <c r="C63" s="122"/>
      <c r="D63" s="121"/>
      <c r="E63" s="121"/>
      <c r="F63" s="18"/>
      <c r="G63" s="18"/>
      <c r="H63" s="18"/>
      <c r="I63" s="18"/>
      <c r="J63" s="18"/>
      <c r="K63" s="18"/>
      <c r="L63" s="18"/>
    </row>
    <row r="64" spans="1:12" x14ac:dyDescent="0.2">
      <c r="A64" s="18"/>
      <c r="B64" s="121"/>
      <c r="C64" s="122"/>
      <c r="D64" s="121"/>
      <c r="E64" s="121"/>
      <c r="F64" s="18"/>
      <c r="G64" s="18"/>
      <c r="H64" s="18"/>
      <c r="I64" s="18"/>
      <c r="J64" s="18"/>
      <c r="K64" s="18"/>
      <c r="L64" s="18"/>
    </row>
    <row r="65" spans="1:12" x14ac:dyDescent="0.2">
      <c r="A65" s="18"/>
      <c r="B65" s="121"/>
      <c r="C65" s="122"/>
      <c r="D65" s="121"/>
      <c r="E65" s="121"/>
      <c r="F65" s="18"/>
      <c r="G65" s="18"/>
      <c r="H65" s="18"/>
      <c r="I65" s="18"/>
      <c r="J65" s="18"/>
      <c r="K65" s="18"/>
      <c r="L65" s="18"/>
    </row>
    <row r="66" spans="1:12" x14ac:dyDescent="0.2">
      <c r="A66" s="18"/>
      <c r="B66" s="121"/>
      <c r="C66" s="122"/>
      <c r="D66" s="121"/>
      <c r="E66" s="121"/>
      <c r="F66" s="18"/>
      <c r="G66" s="18"/>
      <c r="H66" s="18"/>
      <c r="I66" s="18"/>
      <c r="J66" s="18"/>
      <c r="K66" s="18"/>
      <c r="L66" s="18"/>
    </row>
    <row r="67" spans="1:12" x14ac:dyDescent="0.2">
      <c r="A67" s="18"/>
      <c r="B67" s="121"/>
      <c r="C67" s="122"/>
      <c r="D67" s="121"/>
      <c r="E67" s="121"/>
      <c r="F67" s="18"/>
      <c r="G67" s="18"/>
      <c r="H67" s="18"/>
      <c r="I67" s="18"/>
      <c r="J67" s="18"/>
      <c r="K67" s="18"/>
      <c r="L67" s="18"/>
    </row>
    <row r="68" spans="1:12" x14ac:dyDescent="0.2">
      <c r="A68" s="18"/>
      <c r="B68" s="121"/>
      <c r="C68" s="122"/>
      <c r="D68" s="121"/>
      <c r="E68" s="121"/>
      <c r="F68" s="18"/>
      <c r="G68" s="18"/>
      <c r="H68" s="18"/>
      <c r="I68" s="18"/>
      <c r="J68" s="18"/>
      <c r="K68" s="18"/>
      <c r="L68" s="18"/>
    </row>
    <row r="69" spans="1:12" x14ac:dyDescent="0.2">
      <c r="A69" s="18"/>
      <c r="B69" s="121"/>
      <c r="C69" s="122"/>
      <c r="D69" s="121"/>
      <c r="E69" s="121"/>
      <c r="F69" s="18"/>
      <c r="G69" s="18"/>
      <c r="H69" s="18"/>
      <c r="I69" s="18"/>
      <c r="J69" s="18"/>
      <c r="K69" s="18"/>
      <c r="L69" s="18"/>
    </row>
    <row r="70" spans="1:12" x14ac:dyDescent="0.2">
      <c r="A70" s="18"/>
      <c r="B70" s="121"/>
      <c r="C70" s="122"/>
      <c r="D70" s="121"/>
      <c r="E70" s="121"/>
      <c r="F70" s="18"/>
      <c r="G70" s="18"/>
      <c r="H70" s="18"/>
      <c r="I70" s="18"/>
      <c r="J70" s="18"/>
      <c r="K70" s="18"/>
      <c r="L70" s="18"/>
    </row>
    <row r="71" spans="1:12" x14ac:dyDescent="0.2">
      <c r="A71" s="18"/>
      <c r="B71" s="121"/>
      <c r="C71" s="122"/>
      <c r="D71" s="121"/>
      <c r="E71" s="121"/>
      <c r="F71" s="18"/>
      <c r="G71" s="18"/>
      <c r="H71" s="18"/>
      <c r="I71" s="18"/>
      <c r="J71" s="18"/>
      <c r="K71" s="18"/>
      <c r="L71" s="18"/>
    </row>
    <row r="72" spans="1:12" x14ac:dyDescent="0.2">
      <c r="A72" s="18"/>
      <c r="B72" s="121"/>
      <c r="C72" s="122"/>
      <c r="D72" s="121"/>
      <c r="E72" s="121"/>
      <c r="F72" s="18"/>
      <c r="G72" s="18"/>
      <c r="H72" s="18"/>
      <c r="I72" s="18"/>
      <c r="J72" s="18"/>
      <c r="K72" s="18"/>
      <c r="L72" s="18"/>
    </row>
    <row r="73" spans="1:12" x14ac:dyDescent="0.2">
      <c r="A73" s="18"/>
      <c r="B73" s="121"/>
      <c r="C73" s="122"/>
      <c r="D73" s="121"/>
      <c r="E73" s="121"/>
      <c r="F73" s="18"/>
      <c r="G73" s="18"/>
      <c r="H73" s="18"/>
      <c r="I73" s="18"/>
      <c r="J73" s="18"/>
      <c r="K73" s="18"/>
      <c r="L73" s="18"/>
    </row>
    <row r="74" spans="1:12" x14ac:dyDescent="0.2">
      <c r="A74" s="18"/>
      <c r="B74" s="121"/>
      <c r="C74" s="122"/>
      <c r="D74" s="121"/>
      <c r="E74" s="121"/>
      <c r="F74" s="18"/>
      <c r="G74" s="18"/>
      <c r="H74" s="18"/>
      <c r="I74" s="18"/>
      <c r="J74" s="18"/>
      <c r="K74" s="18"/>
      <c r="L74" s="18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8" tint="0.79985961485641044"/>
  </sheetPr>
  <dimension ref="A1:P75"/>
  <sheetViews>
    <sheetView workbookViewId="0"/>
  </sheetViews>
  <sheetFormatPr defaultColWidth="11.44140625" defaultRowHeight="10" x14ac:dyDescent="0.2"/>
  <cols>
    <col min="1" max="1" width="9" style="19" customWidth="1"/>
    <col min="2" max="2" width="82.44140625" style="123" customWidth="1"/>
    <col min="3" max="3" width="6.21875" style="128" bestFit="1" customWidth="1"/>
    <col min="4" max="4" width="15.6640625" style="123" customWidth="1"/>
    <col min="5" max="5" width="4.44140625" style="19" customWidth="1"/>
    <col min="6" max="16" width="21.44140625" style="19" customWidth="1"/>
    <col min="17" max="22" width="11.44140625" style="19" customWidth="1"/>
    <col min="23" max="16384" width="11.44140625" style="19"/>
  </cols>
  <sheetData>
    <row r="1" spans="1:16" ht="20.25" customHeight="1" thickBot="1" x14ac:dyDescent="0.25">
      <c r="A1" s="17" t="s">
        <v>52</v>
      </c>
      <c r="B1" s="121"/>
      <c r="C1" s="122"/>
      <c r="D1" s="121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3" customHeight="1" x14ac:dyDescent="0.2">
      <c r="A2" s="18"/>
      <c r="B2" s="121"/>
      <c r="C2" s="122"/>
      <c r="D2" s="121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8" customHeight="1" x14ac:dyDescent="0.2">
      <c r="A3" s="74"/>
      <c r="B3" s="22" t="s">
        <v>645</v>
      </c>
      <c r="C3" s="122"/>
      <c r="D3" s="121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 customHeight="1" x14ac:dyDescent="0.2">
      <c r="A4" s="24"/>
      <c r="B4" s="22"/>
      <c r="C4" s="122"/>
      <c r="D4" s="121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32" thickBot="1" x14ac:dyDescent="0.3">
      <c r="A5" s="18"/>
      <c r="B5" s="25" t="s">
        <v>646</v>
      </c>
      <c r="C5" s="122"/>
      <c r="D5" s="225" t="s">
        <v>53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0.5" x14ac:dyDescent="0.25">
      <c r="A6" s="18"/>
      <c r="B6" s="75"/>
      <c r="C6" s="129"/>
      <c r="D6" s="76" t="s">
        <v>192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ht="11.25" customHeight="1" x14ac:dyDescent="0.25">
      <c r="A7" s="18"/>
      <c r="B7" s="35" t="s">
        <v>598</v>
      </c>
      <c r="C7" s="36" t="s">
        <v>131</v>
      </c>
      <c r="D7" s="31">
        <v>7765158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6" ht="11.25" customHeight="1" x14ac:dyDescent="0.2">
      <c r="A8" s="18"/>
      <c r="B8" s="66" t="s">
        <v>603</v>
      </c>
      <c r="C8" s="39" t="s">
        <v>132</v>
      </c>
      <c r="D8" s="77">
        <v>7710725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1.25" customHeight="1" x14ac:dyDescent="0.2">
      <c r="A9" s="18"/>
      <c r="B9" s="78" t="s">
        <v>133</v>
      </c>
      <c r="C9" s="42" t="s">
        <v>134</v>
      </c>
      <c r="D9" s="79">
        <v>0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1.25" customHeight="1" x14ac:dyDescent="0.2">
      <c r="A10" s="18"/>
      <c r="B10" s="80" t="s">
        <v>356</v>
      </c>
      <c r="C10" s="51" t="s">
        <v>135</v>
      </c>
      <c r="D10" s="81">
        <v>7615773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1.25" customHeight="1" x14ac:dyDescent="0.2">
      <c r="A11" s="18"/>
      <c r="B11" s="82" t="s">
        <v>136</v>
      </c>
      <c r="C11" s="45" t="s">
        <v>137</v>
      </c>
      <c r="D11" s="83">
        <v>94952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1.25" customHeight="1" x14ac:dyDescent="0.2">
      <c r="A12" s="18"/>
      <c r="B12" s="84" t="s">
        <v>600</v>
      </c>
      <c r="C12" s="48" t="s">
        <v>138</v>
      </c>
      <c r="D12" s="85">
        <v>54433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1.25" customHeight="1" x14ac:dyDescent="0.2">
      <c r="A13" s="18"/>
      <c r="B13" s="78" t="s">
        <v>133</v>
      </c>
      <c r="C13" s="42" t="s">
        <v>139</v>
      </c>
      <c r="D13" s="79">
        <v>0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1.25" customHeight="1" x14ac:dyDescent="0.2">
      <c r="A14" s="18"/>
      <c r="B14" s="80" t="s">
        <v>356</v>
      </c>
      <c r="C14" s="51" t="s">
        <v>140</v>
      </c>
      <c r="D14" s="81">
        <v>53928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1.25" customHeight="1" x14ac:dyDescent="0.2">
      <c r="A15" s="18"/>
      <c r="B15" s="82" t="s">
        <v>136</v>
      </c>
      <c r="C15" s="45" t="s">
        <v>141</v>
      </c>
      <c r="D15" s="83">
        <v>505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1.25" customHeight="1" x14ac:dyDescent="0.25">
      <c r="A16" s="18"/>
      <c r="B16" s="86" t="s">
        <v>602</v>
      </c>
      <c r="C16" s="87" t="s">
        <v>142</v>
      </c>
      <c r="D16" s="31">
        <v>7120265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1.25" customHeight="1" x14ac:dyDescent="0.2">
      <c r="A17" s="18"/>
      <c r="B17" s="66" t="s">
        <v>599</v>
      </c>
      <c r="C17" s="39" t="s">
        <v>143</v>
      </c>
      <c r="D17" s="77">
        <v>3691964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1.25" customHeight="1" x14ac:dyDescent="0.2">
      <c r="A18" s="18"/>
      <c r="B18" s="78" t="s">
        <v>133</v>
      </c>
      <c r="C18" s="42" t="s">
        <v>144</v>
      </c>
      <c r="D18" s="79"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1.25" customHeight="1" x14ac:dyDescent="0.2">
      <c r="A19" s="18"/>
      <c r="B19" s="80" t="s">
        <v>356</v>
      </c>
      <c r="C19" s="51" t="s">
        <v>145</v>
      </c>
      <c r="D19" s="81">
        <v>3441610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1.25" customHeight="1" x14ac:dyDescent="0.2">
      <c r="A20" s="18"/>
      <c r="B20" s="82" t="s">
        <v>136</v>
      </c>
      <c r="C20" s="45" t="s">
        <v>146</v>
      </c>
      <c r="D20" s="83">
        <v>250354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1.25" customHeight="1" x14ac:dyDescent="0.2">
      <c r="A21" s="18"/>
      <c r="B21" s="84" t="s">
        <v>604</v>
      </c>
      <c r="C21" s="48" t="s">
        <v>147</v>
      </c>
      <c r="D21" s="85">
        <v>3428301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s="54" customFormat="1" ht="11.25" customHeight="1" x14ac:dyDescent="0.2">
      <c r="A22" s="53"/>
      <c r="B22" s="78" t="s">
        <v>133</v>
      </c>
      <c r="C22" s="42" t="s">
        <v>148</v>
      </c>
      <c r="D22" s="88">
        <v>0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</row>
    <row r="23" spans="1:16" ht="11.25" customHeight="1" x14ac:dyDescent="0.2">
      <c r="A23" s="18"/>
      <c r="B23" s="80" t="s">
        <v>356</v>
      </c>
      <c r="C23" s="51" t="s">
        <v>149</v>
      </c>
      <c r="D23" s="89">
        <v>2893968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1.25" customHeight="1" x14ac:dyDescent="0.2">
      <c r="A24" s="18"/>
      <c r="B24" s="82" t="s">
        <v>136</v>
      </c>
      <c r="C24" s="45" t="s">
        <v>150</v>
      </c>
      <c r="D24" s="90">
        <v>534333</v>
      </c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1.25" customHeight="1" x14ac:dyDescent="0.25">
      <c r="A25" s="18"/>
      <c r="B25" s="86" t="s">
        <v>605</v>
      </c>
      <c r="C25" s="87" t="s">
        <v>151</v>
      </c>
      <c r="D25" s="64">
        <v>0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1.25" customHeight="1" x14ac:dyDescent="0.2">
      <c r="A26" s="18"/>
      <c r="B26" s="91" t="s">
        <v>133</v>
      </c>
      <c r="C26" s="42" t="s">
        <v>152</v>
      </c>
      <c r="D26" s="88">
        <v>0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1.25" customHeight="1" x14ac:dyDescent="0.2">
      <c r="A27" s="18"/>
      <c r="B27" s="92" t="s">
        <v>356</v>
      </c>
      <c r="C27" s="51" t="s">
        <v>153</v>
      </c>
      <c r="D27" s="89">
        <v>0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1.25" customHeight="1" x14ac:dyDescent="0.2">
      <c r="A28" s="18"/>
      <c r="B28" s="93" t="s">
        <v>136</v>
      </c>
      <c r="C28" s="45" t="s">
        <v>154</v>
      </c>
      <c r="D28" s="9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1.25" customHeight="1" x14ac:dyDescent="0.25">
      <c r="A29" s="18"/>
      <c r="B29" s="86" t="s">
        <v>155</v>
      </c>
      <c r="C29" s="87" t="s">
        <v>156</v>
      </c>
      <c r="D29" s="64">
        <v>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1.25" customHeight="1" x14ac:dyDescent="0.25">
      <c r="A30" s="18"/>
      <c r="B30" s="35" t="s">
        <v>157</v>
      </c>
      <c r="C30" s="36" t="s">
        <v>158</v>
      </c>
      <c r="D30" s="31">
        <v>0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1.25" customHeight="1" x14ac:dyDescent="0.25">
      <c r="A31" s="18"/>
      <c r="B31" s="35" t="s">
        <v>159</v>
      </c>
      <c r="C31" s="36" t="s">
        <v>160</v>
      </c>
      <c r="D31" s="31">
        <v>20919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1.25" customHeight="1" x14ac:dyDescent="0.25">
      <c r="A32" s="18"/>
      <c r="B32" s="35" t="s">
        <v>161</v>
      </c>
      <c r="C32" s="36" t="s">
        <v>162</v>
      </c>
      <c r="D32" s="31">
        <v>149265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1.25" customHeight="1" x14ac:dyDescent="0.25">
      <c r="A33" s="18"/>
      <c r="B33" s="35" t="s">
        <v>163</v>
      </c>
      <c r="C33" s="36" t="s">
        <v>164</v>
      </c>
      <c r="D33" s="31">
        <v>1067691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1.25" customHeight="1" x14ac:dyDescent="0.25">
      <c r="A34" s="18"/>
      <c r="B34" s="35" t="s">
        <v>165</v>
      </c>
      <c r="C34" s="36" t="s">
        <v>166</v>
      </c>
      <c r="D34" s="31">
        <v>-15968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1.25" customHeight="1" x14ac:dyDescent="0.25">
      <c r="A35" s="18"/>
      <c r="B35" s="35" t="s">
        <v>84</v>
      </c>
      <c r="C35" s="36" t="s">
        <v>167</v>
      </c>
      <c r="D35" s="31">
        <v>15052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1.25" customHeight="1" x14ac:dyDescent="0.25">
      <c r="A36" s="18"/>
      <c r="B36" s="35" t="s">
        <v>168</v>
      </c>
      <c r="C36" s="36" t="s">
        <v>169</v>
      </c>
      <c r="D36" s="31">
        <v>32592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1.25" customHeight="1" x14ac:dyDescent="0.25">
      <c r="A37" s="18"/>
      <c r="B37" s="35" t="s">
        <v>170</v>
      </c>
      <c r="C37" s="36" t="s">
        <v>171</v>
      </c>
      <c r="D37" s="31">
        <v>543867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1.25" customHeight="1" x14ac:dyDescent="0.25">
      <c r="A38" s="18"/>
      <c r="B38" s="35" t="s">
        <v>601</v>
      </c>
      <c r="C38" s="36" t="s">
        <v>172</v>
      </c>
      <c r="D38" s="31">
        <v>382935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1.25" customHeight="1" x14ac:dyDescent="0.25">
      <c r="A39" s="18"/>
      <c r="B39" s="35" t="s">
        <v>173</v>
      </c>
      <c r="C39" s="36" t="s">
        <v>174</v>
      </c>
      <c r="D39" s="31">
        <v>-51420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1.25" customHeight="1" x14ac:dyDescent="0.25">
      <c r="A40" s="18"/>
      <c r="B40" s="94" t="s">
        <v>175</v>
      </c>
      <c r="C40" s="95" t="s">
        <v>176</v>
      </c>
      <c r="D40" s="31">
        <v>259205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1.25" customHeight="1" x14ac:dyDescent="0.25">
      <c r="A41" s="18"/>
      <c r="B41" s="86" t="s">
        <v>177</v>
      </c>
      <c r="C41" s="87" t="s">
        <v>178</v>
      </c>
      <c r="D41" s="64">
        <v>2984604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1.25" customHeight="1" x14ac:dyDescent="0.2">
      <c r="A42" s="18"/>
      <c r="B42" s="66" t="s">
        <v>484</v>
      </c>
      <c r="C42" s="39" t="s">
        <v>179</v>
      </c>
      <c r="D42" s="77">
        <v>444554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1.25" customHeight="1" x14ac:dyDescent="0.2">
      <c r="A43" s="18"/>
      <c r="B43" s="96" t="s">
        <v>485</v>
      </c>
      <c r="C43" s="42" t="s">
        <v>180</v>
      </c>
      <c r="D43" s="77">
        <v>2540050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1.25" customHeight="1" x14ac:dyDescent="0.25">
      <c r="A44" s="18"/>
      <c r="B44" s="86" t="s">
        <v>181</v>
      </c>
      <c r="C44" s="87" t="s">
        <v>182</v>
      </c>
      <c r="D44" s="64">
        <v>178672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0.5" x14ac:dyDescent="0.25">
      <c r="A45" s="18"/>
      <c r="B45" s="97" t="s">
        <v>183</v>
      </c>
      <c r="C45" s="98" t="s">
        <v>184</v>
      </c>
      <c r="D45" s="99">
        <v>20452837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1" thickBot="1" x14ac:dyDescent="0.3">
      <c r="A46" s="18"/>
      <c r="B46" s="100" t="s">
        <v>185</v>
      </c>
      <c r="C46" s="101" t="s">
        <v>186</v>
      </c>
      <c r="D46" s="102">
        <v>8257930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x14ac:dyDescent="0.2">
      <c r="A47" s="18"/>
      <c r="B47" s="130"/>
      <c r="C47" s="122"/>
      <c r="D47" s="130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</row>
    <row r="48" spans="1:16" x14ac:dyDescent="0.2">
      <c r="A48" s="18"/>
      <c r="B48" s="130"/>
      <c r="C48" s="122"/>
      <c r="D48" s="130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1" thickBot="1" x14ac:dyDescent="0.3">
      <c r="A49" s="18"/>
      <c r="B49" s="342" t="s">
        <v>544</v>
      </c>
      <c r="C49" s="343"/>
      <c r="D49" s="344">
        <v>28710767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x14ac:dyDescent="0.2">
      <c r="A50" s="18"/>
      <c r="B50" s="130"/>
      <c r="C50" s="122"/>
      <c r="D50" s="130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x14ac:dyDescent="0.2">
      <c r="A51" s="18"/>
      <c r="B51" s="130"/>
      <c r="C51" s="122"/>
      <c r="D51" s="130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x14ac:dyDescent="0.2">
      <c r="A52" s="18"/>
      <c r="B52" s="130"/>
      <c r="C52" s="122"/>
      <c r="D52" s="130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x14ac:dyDescent="0.2">
      <c r="A53" s="18"/>
      <c r="B53" s="130"/>
      <c r="C53" s="122"/>
      <c r="D53" s="130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x14ac:dyDescent="0.2">
      <c r="A54" s="18"/>
      <c r="B54" s="130"/>
      <c r="C54" s="122"/>
      <c r="D54" s="130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x14ac:dyDescent="0.2">
      <c r="A55" s="18"/>
      <c r="B55" s="130"/>
      <c r="C55" s="122"/>
      <c r="D55" s="130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x14ac:dyDescent="0.2">
      <c r="A56" s="18"/>
      <c r="B56" s="130"/>
      <c r="C56" s="122"/>
      <c r="D56" s="130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x14ac:dyDescent="0.2">
      <c r="A57" s="18"/>
      <c r="B57" s="130"/>
      <c r="C57" s="122"/>
      <c r="D57" s="130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x14ac:dyDescent="0.2">
      <c r="A58" s="18"/>
      <c r="B58" s="130"/>
      <c r="C58" s="122"/>
      <c r="D58" s="130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x14ac:dyDescent="0.2">
      <c r="A59" s="18"/>
      <c r="B59" s="130"/>
      <c r="C59" s="122"/>
      <c r="D59" s="130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x14ac:dyDescent="0.2">
      <c r="A60" s="18"/>
      <c r="B60" s="130"/>
      <c r="C60" s="122"/>
      <c r="D60" s="130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x14ac:dyDescent="0.2">
      <c r="A61" s="18"/>
      <c r="B61" s="130"/>
      <c r="C61" s="122"/>
      <c r="D61" s="130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x14ac:dyDescent="0.2">
      <c r="A62" s="18"/>
      <c r="B62" s="130"/>
      <c r="C62" s="122"/>
      <c r="D62" s="130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x14ac:dyDescent="0.2">
      <c r="A63" s="18"/>
      <c r="B63" s="130"/>
      <c r="C63" s="122"/>
      <c r="D63" s="130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x14ac:dyDescent="0.2">
      <c r="A64" s="18"/>
      <c r="B64" s="130"/>
      <c r="C64" s="122"/>
      <c r="D64" s="130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x14ac:dyDescent="0.2">
      <c r="A65" s="18"/>
      <c r="B65" s="130"/>
      <c r="C65" s="122"/>
      <c r="D65" s="130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x14ac:dyDescent="0.2">
      <c r="A66" s="18"/>
      <c r="B66" s="130"/>
      <c r="C66" s="122"/>
      <c r="D66" s="130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x14ac:dyDescent="0.2">
      <c r="A67" s="18"/>
      <c r="B67" s="130"/>
      <c r="C67" s="122"/>
      <c r="D67" s="130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x14ac:dyDescent="0.2">
      <c r="A68" s="18"/>
      <c r="B68" s="130"/>
      <c r="C68" s="122"/>
      <c r="D68" s="130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x14ac:dyDescent="0.2">
      <c r="A69" s="18"/>
      <c r="B69" s="130"/>
      <c r="C69" s="122"/>
      <c r="D69" s="130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x14ac:dyDescent="0.2">
      <c r="A70" s="18"/>
      <c r="B70" s="130"/>
      <c r="C70" s="122"/>
      <c r="D70" s="130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x14ac:dyDescent="0.2">
      <c r="A71" s="18"/>
      <c r="B71" s="130"/>
      <c r="C71" s="122"/>
      <c r="D71" s="130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x14ac:dyDescent="0.2">
      <c r="A72" s="18"/>
      <c r="B72" s="130"/>
      <c r="C72" s="122"/>
      <c r="D72" s="130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x14ac:dyDescent="0.2">
      <c r="A73" s="18"/>
      <c r="B73" s="130"/>
      <c r="C73" s="122"/>
      <c r="D73" s="130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x14ac:dyDescent="0.2">
      <c r="A74" s="18"/>
      <c r="B74" s="130"/>
      <c r="C74" s="122"/>
      <c r="D74" s="130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x14ac:dyDescent="0.2">
      <c r="A75" s="18"/>
      <c r="B75" s="130"/>
      <c r="C75" s="122"/>
      <c r="D75" s="130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</sheetData>
  <hyperlinks>
    <hyperlink ref="A1" location="MAIN!A4" display="MAIN" xr:uid="{00000000-0004-0000-05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8" tint="0.79985961485641044"/>
  </sheetPr>
  <dimension ref="A1:AI100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40.6640625" style="123" customWidth="1"/>
    <col min="4" max="4" width="6.21875" style="123" bestFit="1" customWidth="1"/>
    <col min="5" max="8" width="13.77734375" style="123" customWidth="1"/>
    <col min="9" max="9" width="16.109375" style="123" customWidth="1"/>
    <col min="10" max="10" width="13.109375" style="123" customWidth="1"/>
    <col min="11" max="11" width="11.77734375" style="123" customWidth="1"/>
    <col min="12" max="12" width="13.33203125" style="123" customWidth="1"/>
    <col min="13" max="16384" width="9" style="3"/>
  </cols>
  <sheetData>
    <row r="1" spans="1:35" ht="18.75" customHeight="1" thickBot="1" x14ac:dyDescent="0.25">
      <c r="A1" s="106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35" x14ac:dyDescent="0.2">
      <c r="A2" s="104"/>
      <c r="B2" s="104"/>
      <c r="C2" s="22" t="s">
        <v>644</v>
      </c>
      <c r="D2" s="121"/>
      <c r="E2" s="121"/>
      <c r="F2" s="121"/>
      <c r="G2" s="121"/>
      <c r="H2" s="121"/>
      <c r="I2" s="121"/>
      <c r="J2" s="121"/>
      <c r="K2" s="121"/>
      <c r="L2" s="121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</row>
    <row r="3" spans="1:35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</row>
    <row r="4" spans="1:35" ht="20.25" customHeight="1" x14ac:dyDescent="0.25">
      <c r="A4" s="104"/>
      <c r="B4" s="104"/>
      <c r="C4" s="107"/>
      <c r="D4" s="108"/>
      <c r="E4" s="411" t="s">
        <v>487</v>
      </c>
      <c r="F4" s="411"/>
      <c r="G4" s="411"/>
      <c r="H4" s="411"/>
      <c r="I4" s="411"/>
      <c r="J4" s="411"/>
      <c r="K4" s="411"/>
      <c r="L4" s="411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</row>
    <row r="5" spans="1:35" ht="37.5" customHeight="1" thickBot="1" x14ac:dyDescent="0.3">
      <c r="A5" s="104"/>
      <c r="B5" s="104"/>
      <c r="C5" s="105" t="s">
        <v>632</v>
      </c>
      <c r="D5" s="105"/>
      <c r="E5" s="257" t="s">
        <v>231</v>
      </c>
      <c r="F5" s="257" t="s">
        <v>232</v>
      </c>
      <c r="G5" s="257" t="s">
        <v>233</v>
      </c>
      <c r="H5" s="257" t="s">
        <v>234</v>
      </c>
      <c r="I5" s="257" t="s">
        <v>235</v>
      </c>
      <c r="J5" s="257" t="s">
        <v>308</v>
      </c>
      <c r="K5" s="257" t="s">
        <v>236</v>
      </c>
      <c r="L5" s="257" t="s">
        <v>311</v>
      </c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</row>
    <row r="6" spans="1:35" ht="11" thickBot="1" x14ac:dyDescent="0.3">
      <c r="A6" s="104"/>
      <c r="B6" s="104"/>
      <c r="C6" s="173"/>
      <c r="D6" s="174"/>
      <c r="E6" s="175" t="s">
        <v>193</v>
      </c>
      <c r="F6" s="175" t="s">
        <v>194</v>
      </c>
      <c r="G6" s="175" t="s">
        <v>195</v>
      </c>
      <c r="H6" s="175" t="s">
        <v>225</v>
      </c>
      <c r="I6" s="175" t="s">
        <v>238</v>
      </c>
      <c r="J6" s="175" t="s">
        <v>239</v>
      </c>
      <c r="K6" s="175" t="s">
        <v>240</v>
      </c>
      <c r="L6" s="175" t="s">
        <v>241</v>
      </c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</row>
    <row r="7" spans="1:35" ht="10.5" x14ac:dyDescent="0.25">
      <c r="A7" s="104"/>
      <c r="B7" s="104"/>
      <c r="C7" s="173" t="s">
        <v>237</v>
      </c>
      <c r="D7" s="192"/>
      <c r="E7" s="228"/>
      <c r="F7" s="228"/>
      <c r="G7" s="228"/>
      <c r="H7" s="228"/>
      <c r="I7" s="228"/>
      <c r="J7" s="228"/>
      <c r="K7" s="228"/>
      <c r="L7" s="228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</row>
    <row r="8" spans="1:35" x14ac:dyDescent="0.2">
      <c r="A8" s="104"/>
      <c r="B8" s="104"/>
      <c r="C8" s="176" t="s">
        <v>486</v>
      </c>
      <c r="D8" s="177" t="s">
        <v>71</v>
      </c>
      <c r="E8" s="178">
        <v>0</v>
      </c>
      <c r="F8" s="178">
        <v>0</v>
      </c>
      <c r="G8" s="178">
        <v>0</v>
      </c>
      <c r="H8" s="178">
        <v>0</v>
      </c>
      <c r="I8" s="178">
        <v>0</v>
      </c>
      <c r="J8" s="178">
        <v>0</v>
      </c>
      <c r="K8" s="178">
        <v>0</v>
      </c>
      <c r="L8" s="178">
        <v>0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</row>
    <row r="9" spans="1:35" x14ac:dyDescent="0.2">
      <c r="A9" s="104"/>
      <c r="B9" s="104"/>
      <c r="C9" s="179" t="s">
        <v>242</v>
      </c>
      <c r="D9" s="180" t="s">
        <v>73</v>
      </c>
      <c r="E9" s="144">
        <v>20191</v>
      </c>
      <c r="F9" s="144">
        <v>494</v>
      </c>
      <c r="G9" s="144">
        <v>326062</v>
      </c>
      <c r="H9" s="144">
        <v>296916</v>
      </c>
      <c r="I9" s="144">
        <v>1136649</v>
      </c>
      <c r="J9" s="144">
        <v>287805</v>
      </c>
      <c r="K9" s="144">
        <v>341399</v>
      </c>
      <c r="L9" s="144">
        <v>37276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</row>
    <row r="10" spans="1:35" x14ac:dyDescent="0.2">
      <c r="A10" s="104"/>
      <c r="B10" s="104"/>
      <c r="C10" s="179" t="s">
        <v>243</v>
      </c>
      <c r="D10" s="180" t="s">
        <v>75</v>
      </c>
      <c r="E10" s="234"/>
      <c r="F10" s="234"/>
      <c r="G10" s="234"/>
      <c r="H10" s="234"/>
      <c r="I10" s="234"/>
      <c r="J10" s="234"/>
      <c r="K10" s="234"/>
      <c r="L10" s="23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</row>
    <row r="11" spans="1:35" x14ac:dyDescent="0.2">
      <c r="A11" s="104"/>
      <c r="B11" s="104"/>
      <c r="C11" s="251" t="s">
        <v>244</v>
      </c>
      <c r="D11" s="252" t="s">
        <v>76</v>
      </c>
      <c r="E11" s="253">
        <v>8684</v>
      </c>
      <c r="F11" s="253">
        <v>245</v>
      </c>
      <c r="G11" s="253">
        <v>145644</v>
      </c>
      <c r="H11" s="253">
        <v>192179</v>
      </c>
      <c r="I11" s="253">
        <v>422764</v>
      </c>
      <c r="J11" s="253">
        <v>45538</v>
      </c>
      <c r="K11" s="253">
        <v>148366</v>
      </c>
      <c r="L11" s="253">
        <v>3542</v>
      </c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</row>
    <row r="12" spans="1:35" x14ac:dyDescent="0.2">
      <c r="A12" s="104"/>
      <c r="B12" s="104"/>
      <c r="C12" s="403" t="s">
        <v>245</v>
      </c>
      <c r="D12" s="184" t="s">
        <v>87</v>
      </c>
      <c r="E12" s="161">
        <v>11507</v>
      </c>
      <c r="F12" s="161">
        <v>249</v>
      </c>
      <c r="G12" s="161">
        <v>180418</v>
      </c>
      <c r="H12" s="161">
        <v>104737</v>
      </c>
      <c r="I12" s="161">
        <v>713885</v>
      </c>
      <c r="J12" s="161">
        <v>242267</v>
      </c>
      <c r="K12" s="161">
        <v>193033</v>
      </c>
      <c r="L12" s="161">
        <v>33734</v>
      </c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</row>
    <row r="13" spans="1:35" ht="10.5" x14ac:dyDescent="0.25">
      <c r="A13" s="104"/>
      <c r="B13" s="104"/>
      <c r="C13" s="183" t="s">
        <v>246</v>
      </c>
      <c r="D13" s="184"/>
      <c r="E13" s="89"/>
      <c r="F13" s="89"/>
      <c r="G13" s="89"/>
      <c r="H13" s="89"/>
      <c r="I13" s="89"/>
      <c r="J13" s="89"/>
      <c r="K13" s="89"/>
      <c r="L13" s="89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</row>
    <row r="14" spans="1:35" x14ac:dyDescent="0.2">
      <c r="A14" s="104"/>
      <c r="B14" s="104"/>
      <c r="C14" s="176" t="s">
        <v>486</v>
      </c>
      <c r="D14" s="181" t="s">
        <v>89</v>
      </c>
      <c r="E14" s="178">
        <v>0</v>
      </c>
      <c r="F14" s="178">
        <v>0</v>
      </c>
      <c r="G14" s="178">
        <v>0</v>
      </c>
      <c r="H14" s="178">
        <v>0</v>
      </c>
      <c r="I14" s="178">
        <v>0</v>
      </c>
      <c r="J14" s="178">
        <v>0</v>
      </c>
      <c r="K14" s="178">
        <v>0</v>
      </c>
      <c r="L14" s="178">
        <v>0</v>
      </c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</row>
    <row r="15" spans="1:35" x14ac:dyDescent="0.2">
      <c r="A15" s="104"/>
      <c r="B15" s="104"/>
      <c r="C15" s="179" t="s">
        <v>242</v>
      </c>
      <c r="D15" s="180" t="s">
        <v>91</v>
      </c>
      <c r="E15" s="144">
        <v>18381</v>
      </c>
      <c r="F15" s="144">
        <v>493</v>
      </c>
      <c r="G15" s="144">
        <v>312214</v>
      </c>
      <c r="H15" s="144">
        <v>253224</v>
      </c>
      <c r="I15" s="144">
        <v>1082323</v>
      </c>
      <c r="J15" s="144">
        <v>260976</v>
      </c>
      <c r="K15" s="144">
        <v>291501</v>
      </c>
      <c r="L15" s="144">
        <v>50797</v>
      </c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</row>
    <row r="16" spans="1:35" x14ac:dyDescent="0.2">
      <c r="A16" s="104"/>
      <c r="B16" s="104"/>
      <c r="C16" s="179" t="s">
        <v>243</v>
      </c>
      <c r="D16" s="180" t="s">
        <v>93</v>
      </c>
      <c r="E16" s="234"/>
      <c r="F16" s="234"/>
      <c r="G16" s="234"/>
      <c r="H16" s="234"/>
      <c r="I16" s="234"/>
      <c r="J16" s="234"/>
      <c r="K16" s="234"/>
      <c r="L16" s="23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</row>
    <row r="17" spans="1:35" x14ac:dyDescent="0.2">
      <c r="A17" s="104"/>
      <c r="B17" s="104"/>
      <c r="C17" s="179" t="s">
        <v>244</v>
      </c>
      <c r="D17" s="267" t="s">
        <v>95</v>
      </c>
      <c r="E17" s="144">
        <v>7624</v>
      </c>
      <c r="F17" s="144">
        <v>241</v>
      </c>
      <c r="G17" s="144">
        <v>140804</v>
      </c>
      <c r="H17" s="144">
        <v>156439</v>
      </c>
      <c r="I17" s="144">
        <v>365612</v>
      </c>
      <c r="J17" s="144">
        <v>42483</v>
      </c>
      <c r="K17" s="144">
        <v>125425</v>
      </c>
      <c r="L17" s="144">
        <v>3105</v>
      </c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</row>
    <row r="18" spans="1:35" x14ac:dyDescent="0.2">
      <c r="A18" s="104"/>
      <c r="B18" s="104"/>
      <c r="C18" s="403" t="s">
        <v>245</v>
      </c>
      <c r="D18" s="184" t="s">
        <v>104</v>
      </c>
      <c r="E18" s="161">
        <v>10757</v>
      </c>
      <c r="F18" s="161">
        <v>252</v>
      </c>
      <c r="G18" s="161">
        <v>171410</v>
      </c>
      <c r="H18" s="161">
        <v>96785</v>
      </c>
      <c r="I18" s="161">
        <v>716711</v>
      </c>
      <c r="J18" s="161">
        <v>218493</v>
      </c>
      <c r="K18" s="161">
        <v>166076</v>
      </c>
      <c r="L18" s="161">
        <v>47692</v>
      </c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</row>
    <row r="19" spans="1:35" ht="10.5" x14ac:dyDescent="0.25">
      <c r="A19" s="104"/>
      <c r="B19" s="104"/>
      <c r="C19" s="183" t="s">
        <v>247</v>
      </c>
      <c r="D19" s="184"/>
      <c r="E19" s="89"/>
      <c r="F19" s="89"/>
      <c r="G19" s="89"/>
      <c r="H19" s="89"/>
      <c r="I19" s="89"/>
      <c r="J19" s="89"/>
      <c r="K19" s="89"/>
      <c r="L19" s="89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</row>
    <row r="20" spans="1:35" x14ac:dyDescent="0.2">
      <c r="A20" s="104"/>
      <c r="B20" s="104"/>
      <c r="C20" s="176" t="s">
        <v>486</v>
      </c>
      <c r="D20" s="192" t="s">
        <v>106</v>
      </c>
      <c r="E20" s="178">
        <v>-1</v>
      </c>
      <c r="F20" s="178">
        <v>0</v>
      </c>
      <c r="G20" s="178">
        <v>0</v>
      </c>
      <c r="H20" s="178">
        <v>1</v>
      </c>
      <c r="I20" s="178">
        <v>0</v>
      </c>
      <c r="J20" s="178">
        <v>0</v>
      </c>
      <c r="K20" s="178">
        <v>0</v>
      </c>
      <c r="L20" s="178">
        <v>0</v>
      </c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</row>
    <row r="21" spans="1:35" x14ac:dyDescent="0.2">
      <c r="A21" s="104"/>
      <c r="B21" s="104"/>
      <c r="C21" s="179" t="s">
        <v>242</v>
      </c>
      <c r="D21" s="180" t="s">
        <v>108</v>
      </c>
      <c r="E21" s="144">
        <v>5810</v>
      </c>
      <c r="F21" s="144">
        <v>-1545</v>
      </c>
      <c r="G21" s="144">
        <v>183286</v>
      </c>
      <c r="H21" s="144">
        <v>237884</v>
      </c>
      <c r="I21" s="144">
        <v>1219828</v>
      </c>
      <c r="J21" s="144">
        <v>104883</v>
      </c>
      <c r="K21" s="144">
        <v>168693</v>
      </c>
      <c r="L21" s="144">
        <v>19317</v>
      </c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</row>
    <row r="22" spans="1:35" x14ac:dyDescent="0.2">
      <c r="A22" s="104"/>
      <c r="B22" s="104"/>
      <c r="C22" s="179" t="s">
        <v>243</v>
      </c>
      <c r="D22" s="180" t="s">
        <v>110</v>
      </c>
      <c r="E22" s="234"/>
      <c r="F22" s="234"/>
      <c r="G22" s="234"/>
      <c r="H22" s="234"/>
      <c r="I22" s="234"/>
      <c r="J22" s="234"/>
      <c r="K22" s="234"/>
      <c r="L22" s="23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</row>
    <row r="23" spans="1:35" x14ac:dyDescent="0.2">
      <c r="A23" s="104"/>
      <c r="B23" s="104"/>
      <c r="C23" s="179" t="s">
        <v>244</v>
      </c>
      <c r="D23" s="267" t="s">
        <v>112</v>
      </c>
      <c r="E23" s="144">
        <v>1962</v>
      </c>
      <c r="F23" s="144">
        <v>-1071</v>
      </c>
      <c r="G23" s="144">
        <v>83996</v>
      </c>
      <c r="H23" s="144">
        <v>155014</v>
      </c>
      <c r="I23" s="144">
        <v>276362</v>
      </c>
      <c r="J23" s="144">
        <v>13593</v>
      </c>
      <c r="K23" s="144">
        <v>89511</v>
      </c>
      <c r="L23" s="144">
        <v>2188</v>
      </c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</row>
    <row r="24" spans="1:35" x14ac:dyDescent="0.2">
      <c r="A24" s="104"/>
      <c r="B24" s="104"/>
      <c r="C24" s="403" t="s">
        <v>245</v>
      </c>
      <c r="D24" s="184" t="s">
        <v>124</v>
      </c>
      <c r="E24" s="161">
        <v>3847</v>
      </c>
      <c r="F24" s="161">
        <v>-474</v>
      </c>
      <c r="G24" s="161">
        <v>99290</v>
      </c>
      <c r="H24" s="161">
        <v>82871</v>
      </c>
      <c r="I24" s="161">
        <v>943466</v>
      </c>
      <c r="J24" s="161">
        <v>91290</v>
      </c>
      <c r="K24" s="161">
        <v>79182</v>
      </c>
      <c r="L24" s="161">
        <v>17129</v>
      </c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</row>
    <row r="25" spans="1:35" ht="10.5" x14ac:dyDescent="0.25">
      <c r="A25" s="104"/>
      <c r="B25" s="104"/>
      <c r="C25" s="183" t="s">
        <v>248</v>
      </c>
      <c r="D25" s="184"/>
      <c r="E25" s="89"/>
      <c r="F25" s="89"/>
      <c r="G25" s="89"/>
      <c r="H25" s="89"/>
      <c r="I25" s="89"/>
      <c r="J25" s="89"/>
      <c r="K25" s="89"/>
      <c r="L25" s="89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</row>
    <row r="26" spans="1:35" x14ac:dyDescent="0.2">
      <c r="A26" s="104"/>
      <c r="B26" s="104"/>
      <c r="C26" s="176" t="s">
        <v>486</v>
      </c>
      <c r="D26" s="192" t="s">
        <v>126</v>
      </c>
      <c r="E26" s="178">
        <v>0</v>
      </c>
      <c r="F26" s="178">
        <v>0</v>
      </c>
      <c r="G26" s="178">
        <v>0</v>
      </c>
      <c r="H26" s="178">
        <v>0</v>
      </c>
      <c r="I26" s="178">
        <v>0</v>
      </c>
      <c r="J26" s="178">
        <v>0</v>
      </c>
      <c r="K26" s="178">
        <v>0</v>
      </c>
      <c r="L26" s="178">
        <v>0</v>
      </c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</row>
    <row r="27" spans="1:35" x14ac:dyDescent="0.2">
      <c r="A27" s="104"/>
      <c r="B27" s="104"/>
      <c r="C27" s="179" t="s">
        <v>249</v>
      </c>
      <c r="D27" s="180" t="s">
        <v>128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</row>
    <row r="28" spans="1:35" x14ac:dyDescent="0.2">
      <c r="A28" s="104"/>
      <c r="B28" s="104"/>
      <c r="C28" s="179" t="s">
        <v>250</v>
      </c>
      <c r="D28" s="180" t="s">
        <v>222</v>
      </c>
      <c r="E28" s="234"/>
      <c r="F28" s="234"/>
      <c r="G28" s="234"/>
      <c r="H28" s="234"/>
      <c r="I28" s="234"/>
      <c r="J28" s="234"/>
      <c r="K28" s="234"/>
      <c r="L28" s="23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</row>
    <row r="29" spans="1:35" x14ac:dyDescent="0.2">
      <c r="A29" s="104"/>
      <c r="B29" s="104"/>
      <c r="C29" s="179" t="s">
        <v>244</v>
      </c>
      <c r="D29" s="267" t="s">
        <v>223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5" x14ac:dyDescent="0.2">
      <c r="A30" s="104"/>
      <c r="B30" s="104"/>
      <c r="C30" s="403" t="s">
        <v>245</v>
      </c>
      <c r="D30" s="184" t="s">
        <v>130</v>
      </c>
      <c r="E30" s="161">
        <v>0</v>
      </c>
      <c r="F30" s="161">
        <v>0</v>
      </c>
      <c r="G30" s="161">
        <v>0</v>
      </c>
      <c r="H30" s="161">
        <v>0</v>
      </c>
      <c r="I30" s="161">
        <v>0</v>
      </c>
      <c r="J30" s="161">
        <v>0</v>
      </c>
      <c r="K30" s="161">
        <v>0</v>
      </c>
      <c r="L30" s="161">
        <v>0</v>
      </c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5" ht="10.5" x14ac:dyDescent="0.25">
      <c r="A31" s="104"/>
      <c r="B31" s="104"/>
      <c r="C31" s="183" t="s">
        <v>252</v>
      </c>
      <c r="D31" s="184" t="s">
        <v>137</v>
      </c>
      <c r="E31" s="161">
        <v>4107</v>
      </c>
      <c r="F31" s="161">
        <v>381</v>
      </c>
      <c r="G31" s="161">
        <v>58381</v>
      </c>
      <c r="H31" s="161">
        <v>33576</v>
      </c>
      <c r="I31" s="161">
        <v>166293</v>
      </c>
      <c r="J31" s="161">
        <v>57182</v>
      </c>
      <c r="K31" s="161">
        <v>71843</v>
      </c>
      <c r="L31" s="161">
        <v>17738</v>
      </c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</row>
    <row r="32" spans="1:35" ht="10.5" x14ac:dyDescent="0.25">
      <c r="A32" s="104"/>
      <c r="B32" s="104"/>
      <c r="C32" s="183" t="s">
        <v>253</v>
      </c>
      <c r="D32" s="184" t="s">
        <v>254</v>
      </c>
      <c r="E32" s="402"/>
      <c r="F32" s="402"/>
      <c r="G32" s="402"/>
      <c r="H32" s="402"/>
      <c r="I32" s="402"/>
      <c r="J32" s="402"/>
      <c r="K32" s="402"/>
      <c r="L32" s="402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</row>
    <row r="33" spans="1:35" ht="11" thickBot="1" x14ac:dyDescent="0.3">
      <c r="A33" s="104"/>
      <c r="B33" s="104"/>
      <c r="C33" s="109" t="s">
        <v>255</v>
      </c>
      <c r="D33" s="185" t="s">
        <v>256</v>
      </c>
      <c r="E33" s="232"/>
      <c r="F33" s="232"/>
      <c r="G33" s="232"/>
      <c r="H33" s="232"/>
      <c r="I33" s="232"/>
      <c r="J33" s="232"/>
      <c r="K33" s="232"/>
      <c r="L33" s="232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</row>
    <row r="34" spans="1:35" ht="20.25" customHeight="1" x14ac:dyDescent="0.2">
      <c r="A34" s="104"/>
      <c r="B34" s="104"/>
      <c r="C34" s="412" t="s">
        <v>614</v>
      </c>
      <c r="D34" s="412"/>
      <c r="E34" s="412"/>
      <c r="F34" s="412"/>
      <c r="G34" s="412"/>
      <c r="H34" s="412"/>
      <c r="I34" s="412"/>
      <c r="J34" s="412"/>
      <c r="K34" s="412"/>
      <c r="L34" s="412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</row>
    <row r="35" spans="1:35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</row>
    <row r="36" spans="1:35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</row>
    <row r="37" spans="1:35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</row>
    <row r="38" spans="1:35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</row>
    <row r="39" spans="1:35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</row>
    <row r="40" spans="1:35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</row>
    <row r="41" spans="1:35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</row>
    <row r="42" spans="1:35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</row>
    <row r="43" spans="1:35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</row>
    <row r="44" spans="1:35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</row>
    <row r="45" spans="1:35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35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</row>
    <row r="47" spans="1:35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35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1:35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1:35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1:35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1:35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</row>
    <row r="53" spans="1:35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</row>
    <row r="54" spans="1:35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</row>
    <row r="55" spans="1:35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</row>
    <row r="56" spans="1:35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</row>
    <row r="57" spans="1:35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</row>
    <row r="58" spans="1:35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</row>
    <row r="59" spans="1:35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</row>
    <row r="60" spans="1:35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</row>
    <row r="61" spans="1:35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</row>
    <row r="62" spans="1:35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</row>
    <row r="63" spans="1:35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</row>
    <row r="64" spans="1:35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</row>
    <row r="65" spans="1:35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</row>
    <row r="66" spans="1:35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</row>
    <row r="67" spans="1:35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  <c r="AH67" s="104"/>
      <c r="AI67" s="104"/>
    </row>
    <row r="68" spans="1:35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  <c r="AH68" s="104"/>
      <c r="AI68" s="104"/>
    </row>
    <row r="69" spans="1:35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21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</row>
    <row r="70" spans="1:35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21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</row>
    <row r="71" spans="1:35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</row>
    <row r="72" spans="1:35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</row>
    <row r="73" spans="1:35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</row>
    <row r="74" spans="1:35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  <c r="AH74" s="104"/>
      <c r="AI74" s="104"/>
    </row>
    <row r="75" spans="1:35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21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</row>
    <row r="76" spans="1:35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</row>
    <row r="77" spans="1:35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</row>
    <row r="78" spans="1:35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</row>
    <row r="79" spans="1:35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</row>
    <row r="80" spans="1:35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</row>
    <row r="81" spans="1:35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</row>
    <row r="82" spans="1:35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</row>
    <row r="83" spans="1:35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</row>
    <row r="84" spans="1:35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</row>
    <row r="85" spans="1:35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</row>
    <row r="86" spans="1:35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</row>
    <row r="87" spans="1:35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</row>
    <row r="88" spans="1:35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</row>
    <row r="89" spans="1:35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</row>
    <row r="90" spans="1:35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</row>
    <row r="91" spans="1:35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</row>
    <row r="92" spans="1:35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</row>
    <row r="93" spans="1:35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</row>
    <row r="94" spans="1:35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</row>
    <row r="95" spans="1:35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  <c r="AH95" s="104"/>
      <c r="AI95" s="104"/>
    </row>
    <row r="96" spans="1:35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</row>
    <row r="97" spans="1:35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</row>
    <row r="98" spans="1:35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</row>
    <row r="99" spans="1:35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</row>
    <row r="100" spans="1:35" ht="10.5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</row>
  </sheetData>
  <mergeCells count="2">
    <mergeCell ref="E4:L4"/>
    <mergeCell ref="C34:L34"/>
  </mergeCells>
  <hyperlinks>
    <hyperlink ref="A1" location="MAIN!A4" display="MAIN" xr:uid="{00000000-0004-0000-07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8" tint="0.79985961485641044"/>
  </sheetPr>
  <dimension ref="A1:AF68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58" style="123" customWidth="1"/>
    <col min="4" max="4" width="6.21875" style="123" bestFit="1" customWidth="1"/>
    <col min="5" max="6" width="7.6640625" style="123" hidden="1" customWidth="1"/>
    <col min="7" max="11" width="18.44140625" style="123" customWidth="1"/>
    <col min="12" max="12" width="3.77734375" style="3" customWidth="1"/>
    <col min="13" max="16384" width="9" style="3"/>
  </cols>
  <sheetData>
    <row r="1" spans="1:32" ht="18.75" customHeight="1" thickBot="1" x14ac:dyDescent="0.25">
      <c r="A1" s="106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</row>
    <row r="2" spans="1:32" x14ac:dyDescent="0.2">
      <c r="A2" s="104"/>
      <c r="B2" s="104"/>
      <c r="C2" s="22" t="s">
        <v>643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</row>
    <row r="3" spans="1:32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</row>
    <row r="4" spans="1:32" ht="15" customHeight="1" x14ac:dyDescent="0.25">
      <c r="A4" s="104"/>
      <c r="B4" s="104"/>
      <c r="C4" s="107"/>
      <c r="D4" s="108"/>
      <c r="E4" s="108"/>
      <c r="F4" s="108"/>
      <c r="G4" s="411" t="s">
        <v>488</v>
      </c>
      <c r="H4" s="411"/>
      <c r="I4" s="411"/>
      <c r="J4" s="411"/>
      <c r="K4" s="110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</row>
    <row r="5" spans="1:32" ht="34.5" customHeight="1" thickBot="1" x14ac:dyDescent="0.3">
      <c r="A5" s="104"/>
      <c r="B5" s="104"/>
      <c r="C5" s="105" t="s">
        <v>632</v>
      </c>
      <c r="D5" s="105"/>
      <c r="E5" s="257"/>
      <c r="F5" s="257"/>
      <c r="G5" s="226" t="s">
        <v>263</v>
      </c>
      <c r="H5" s="226" t="s">
        <v>618</v>
      </c>
      <c r="I5" s="226" t="s">
        <v>619</v>
      </c>
      <c r="J5" s="226" t="s">
        <v>620</v>
      </c>
      <c r="K5" s="271" t="s">
        <v>257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</row>
    <row r="6" spans="1:32" ht="10.5" x14ac:dyDescent="0.25">
      <c r="A6" s="104"/>
      <c r="B6" s="104"/>
      <c r="C6" s="189"/>
      <c r="D6" s="248"/>
      <c r="E6" s="175" t="s">
        <v>240</v>
      </c>
      <c r="F6" s="175" t="s">
        <v>241</v>
      </c>
      <c r="G6" s="258" t="s">
        <v>258</v>
      </c>
      <c r="H6" s="258" t="s">
        <v>259</v>
      </c>
      <c r="I6" s="258" t="s">
        <v>260</v>
      </c>
      <c r="J6" s="258" t="s">
        <v>261</v>
      </c>
      <c r="K6" s="259" t="s">
        <v>262</v>
      </c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</row>
    <row r="7" spans="1:32" ht="10.5" x14ac:dyDescent="0.25">
      <c r="A7" s="104"/>
      <c r="B7" s="104"/>
      <c r="C7" s="183" t="s">
        <v>237</v>
      </c>
      <c r="D7" s="184"/>
      <c r="E7" s="228"/>
      <c r="F7" s="228"/>
      <c r="G7" s="260"/>
      <c r="H7" s="260"/>
      <c r="I7" s="260"/>
      <c r="J7" s="260"/>
      <c r="K7" s="261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</row>
    <row r="8" spans="1:32" ht="10.5" x14ac:dyDescent="0.25">
      <c r="A8" s="104"/>
      <c r="B8" s="104"/>
      <c r="C8" s="176" t="s">
        <v>486</v>
      </c>
      <c r="D8" s="192" t="s">
        <v>71</v>
      </c>
      <c r="E8" s="178" t="e">
        <v>#REF!</v>
      </c>
      <c r="F8" s="178" t="e">
        <v>#REF!</v>
      </c>
      <c r="G8" s="237"/>
      <c r="H8" s="237"/>
      <c r="I8" s="237"/>
      <c r="J8" s="237"/>
      <c r="K8" s="139">
        <v>0</v>
      </c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</row>
    <row r="9" spans="1:32" ht="10.5" x14ac:dyDescent="0.25">
      <c r="A9" s="104"/>
      <c r="B9" s="104"/>
      <c r="C9" s="179" t="s">
        <v>242</v>
      </c>
      <c r="D9" s="180" t="s">
        <v>73</v>
      </c>
      <c r="E9" s="144" t="e">
        <v>#REF!</v>
      </c>
      <c r="F9" s="144" t="e">
        <v>#REF!</v>
      </c>
      <c r="G9" s="243"/>
      <c r="H9" s="243"/>
      <c r="I9" s="243"/>
      <c r="J9" s="243"/>
      <c r="K9" s="143">
        <v>2446792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</row>
    <row r="10" spans="1:32" ht="10.5" x14ac:dyDescent="0.25">
      <c r="A10" s="104"/>
      <c r="B10" s="104"/>
      <c r="C10" s="179" t="s">
        <v>243</v>
      </c>
      <c r="D10" s="180" t="s">
        <v>75</v>
      </c>
      <c r="E10" s="234"/>
      <c r="F10" s="234"/>
      <c r="G10" s="144">
        <v>6972</v>
      </c>
      <c r="H10" s="144">
        <v>319694</v>
      </c>
      <c r="I10" s="144">
        <v>80566</v>
      </c>
      <c r="J10" s="144">
        <v>901528</v>
      </c>
      <c r="K10" s="143">
        <v>1308760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</row>
    <row r="11" spans="1:32" ht="10.5" x14ac:dyDescent="0.25">
      <c r="A11" s="104"/>
      <c r="B11" s="104"/>
      <c r="C11" s="179" t="s">
        <v>244</v>
      </c>
      <c r="D11" s="267" t="s">
        <v>76</v>
      </c>
      <c r="E11" s="208" t="e">
        <v>#REF!</v>
      </c>
      <c r="F11" s="208" t="e">
        <v>#REF!</v>
      </c>
      <c r="G11" s="144">
        <v>2555</v>
      </c>
      <c r="H11" s="144">
        <v>90290</v>
      </c>
      <c r="I11" s="144">
        <v>33710</v>
      </c>
      <c r="J11" s="144">
        <v>581962</v>
      </c>
      <c r="K11" s="143">
        <v>1675479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</row>
    <row r="12" spans="1:32" ht="10.5" x14ac:dyDescent="0.25">
      <c r="A12" s="104"/>
      <c r="B12" s="104"/>
      <c r="C12" s="403" t="s">
        <v>245</v>
      </c>
      <c r="D12" s="184" t="s">
        <v>87</v>
      </c>
      <c r="E12" s="161" t="e">
        <v>#REF!</v>
      </c>
      <c r="F12" s="161" t="e">
        <v>#REF!</v>
      </c>
      <c r="G12" s="161">
        <v>4417</v>
      </c>
      <c r="H12" s="161">
        <v>229404</v>
      </c>
      <c r="I12" s="161">
        <v>46856</v>
      </c>
      <c r="J12" s="161">
        <v>319566</v>
      </c>
      <c r="K12" s="159">
        <v>2080073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</row>
    <row r="13" spans="1:32" ht="10.5" x14ac:dyDescent="0.25">
      <c r="A13" s="104"/>
      <c r="B13" s="104"/>
      <c r="C13" s="183" t="s">
        <v>246</v>
      </c>
      <c r="D13" s="184"/>
      <c r="E13" s="250"/>
      <c r="F13" s="250"/>
      <c r="G13" s="250"/>
      <c r="H13" s="250"/>
      <c r="I13" s="250"/>
      <c r="J13" s="250"/>
      <c r="K13" s="19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</row>
    <row r="14" spans="1:32" ht="10.5" x14ac:dyDescent="0.25">
      <c r="A14" s="104"/>
      <c r="B14" s="104"/>
      <c r="C14" s="264" t="s">
        <v>486</v>
      </c>
      <c r="D14" s="181" t="s">
        <v>89</v>
      </c>
      <c r="E14" s="182" t="e">
        <v>#REF!</v>
      </c>
      <c r="F14" s="182" t="e">
        <v>#REF!</v>
      </c>
      <c r="G14" s="237"/>
      <c r="H14" s="237"/>
      <c r="I14" s="237"/>
      <c r="J14" s="237"/>
      <c r="K14" s="139">
        <v>0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</row>
    <row r="15" spans="1:32" ht="10.5" x14ac:dyDescent="0.25">
      <c r="A15" s="104"/>
      <c r="B15" s="104"/>
      <c r="C15" s="179" t="s">
        <v>242</v>
      </c>
      <c r="D15" s="180" t="s">
        <v>91</v>
      </c>
      <c r="E15" s="144" t="e">
        <v>#REF!</v>
      </c>
      <c r="F15" s="144" t="e">
        <v>#REF!</v>
      </c>
      <c r="G15" s="243"/>
      <c r="H15" s="243"/>
      <c r="I15" s="243"/>
      <c r="J15" s="243"/>
      <c r="K15" s="143">
        <v>2269909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</row>
    <row r="16" spans="1:32" ht="10.5" x14ac:dyDescent="0.25">
      <c r="A16" s="104"/>
      <c r="B16" s="104"/>
      <c r="C16" s="179" t="s">
        <v>243</v>
      </c>
      <c r="D16" s="180" t="s">
        <v>93</v>
      </c>
      <c r="E16" s="234"/>
      <c r="F16" s="234"/>
      <c r="G16" s="144">
        <v>6999</v>
      </c>
      <c r="H16" s="144">
        <v>322841</v>
      </c>
      <c r="I16" s="144">
        <v>74082</v>
      </c>
      <c r="J16" s="144">
        <v>905334</v>
      </c>
      <c r="K16" s="143">
        <v>1309256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</row>
    <row r="17" spans="1:32" ht="10.5" x14ac:dyDescent="0.25">
      <c r="A17" s="104"/>
      <c r="B17" s="104"/>
      <c r="C17" s="179" t="s">
        <v>244</v>
      </c>
      <c r="D17" s="267" t="s">
        <v>95</v>
      </c>
      <c r="E17" s="208" t="e">
        <v>#REF!</v>
      </c>
      <c r="F17" s="208" t="e">
        <v>#REF!</v>
      </c>
      <c r="G17" s="144">
        <v>2568</v>
      </c>
      <c r="H17" s="144">
        <v>90230</v>
      </c>
      <c r="I17" s="144">
        <v>29899</v>
      </c>
      <c r="J17" s="144">
        <v>579358</v>
      </c>
      <c r="K17" s="143">
        <v>1543788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</row>
    <row r="18" spans="1:32" ht="10.5" x14ac:dyDescent="0.25">
      <c r="A18" s="104"/>
      <c r="B18" s="104"/>
      <c r="C18" s="403" t="s">
        <v>245</v>
      </c>
      <c r="D18" s="184" t="s">
        <v>104</v>
      </c>
      <c r="E18" s="161" t="e">
        <v>#REF!</v>
      </c>
      <c r="F18" s="161" t="e">
        <v>#REF!</v>
      </c>
      <c r="G18" s="161">
        <v>4431</v>
      </c>
      <c r="H18" s="161">
        <v>232611</v>
      </c>
      <c r="I18" s="161">
        <v>44183</v>
      </c>
      <c r="J18" s="161">
        <v>325976</v>
      </c>
      <c r="K18" s="159">
        <v>2035377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</row>
    <row r="19" spans="1:32" ht="10.5" x14ac:dyDescent="0.25">
      <c r="A19" s="104"/>
      <c r="B19" s="104"/>
      <c r="C19" s="183" t="s">
        <v>247</v>
      </c>
      <c r="D19" s="184"/>
      <c r="E19" s="250"/>
      <c r="F19" s="250"/>
      <c r="G19" s="90"/>
      <c r="H19" s="90"/>
      <c r="I19" s="90"/>
      <c r="J19" s="90"/>
      <c r="K19" s="400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</row>
    <row r="20" spans="1:32" ht="10.5" x14ac:dyDescent="0.25">
      <c r="A20" s="104"/>
      <c r="B20" s="104"/>
      <c r="C20" s="264" t="s">
        <v>486</v>
      </c>
      <c r="D20" s="192" t="s">
        <v>106</v>
      </c>
      <c r="E20" s="265" t="e">
        <v>#REF!</v>
      </c>
      <c r="F20" s="265" t="e">
        <v>#REF!</v>
      </c>
      <c r="G20" s="237"/>
      <c r="H20" s="237"/>
      <c r="I20" s="237"/>
      <c r="J20" s="237"/>
      <c r="K20" s="139">
        <v>0</v>
      </c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</row>
    <row r="21" spans="1:32" ht="10.5" x14ac:dyDescent="0.25">
      <c r="A21" s="104"/>
      <c r="B21" s="104"/>
      <c r="C21" s="179" t="s">
        <v>242</v>
      </c>
      <c r="D21" s="180" t="s">
        <v>108</v>
      </c>
      <c r="E21" s="144" t="e">
        <v>#REF!</v>
      </c>
      <c r="F21" s="144" t="e">
        <v>#REF!</v>
      </c>
      <c r="G21" s="243"/>
      <c r="H21" s="243"/>
      <c r="I21" s="243"/>
      <c r="J21" s="243"/>
      <c r="K21" s="143">
        <v>1938156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</row>
    <row r="22" spans="1:32" ht="10.5" x14ac:dyDescent="0.25">
      <c r="A22" s="104"/>
      <c r="B22" s="104"/>
      <c r="C22" s="179" t="s">
        <v>243</v>
      </c>
      <c r="D22" s="180" t="s">
        <v>110</v>
      </c>
      <c r="E22" s="234"/>
      <c r="F22" s="234"/>
      <c r="G22" s="144">
        <v>-70</v>
      </c>
      <c r="H22" s="144">
        <v>34187</v>
      </c>
      <c r="I22" s="144">
        <v>18283</v>
      </c>
      <c r="J22" s="144">
        <v>480478</v>
      </c>
      <c r="K22" s="143">
        <v>532878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</row>
    <row r="23" spans="1:32" ht="10.5" x14ac:dyDescent="0.25">
      <c r="A23" s="104"/>
      <c r="B23" s="104"/>
      <c r="C23" s="179" t="s">
        <v>244</v>
      </c>
      <c r="D23" s="267" t="s">
        <v>112</v>
      </c>
      <c r="E23" s="208" t="e">
        <v>#REF!</v>
      </c>
      <c r="F23" s="208" t="e">
        <v>#REF!</v>
      </c>
      <c r="G23" s="144">
        <v>1419</v>
      </c>
      <c r="H23" s="144">
        <v>48266</v>
      </c>
      <c r="I23" s="144">
        <v>12279</v>
      </c>
      <c r="J23" s="144">
        <v>273059</v>
      </c>
      <c r="K23" s="143">
        <v>956578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</row>
    <row r="24" spans="1:32" ht="10.5" x14ac:dyDescent="0.25">
      <c r="A24" s="104"/>
      <c r="B24" s="104"/>
      <c r="C24" s="403" t="s">
        <v>245</v>
      </c>
      <c r="D24" s="184" t="s">
        <v>124</v>
      </c>
      <c r="E24" s="161" t="e">
        <v>#REF!</v>
      </c>
      <c r="F24" s="161" t="e">
        <v>#REF!</v>
      </c>
      <c r="G24" s="161">
        <v>-1489</v>
      </c>
      <c r="H24" s="161">
        <v>-14079</v>
      </c>
      <c r="I24" s="161">
        <v>6004</v>
      </c>
      <c r="J24" s="161">
        <v>207419</v>
      </c>
      <c r="K24" s="159">
        <v>1514456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</row>
    <row r="25" spans="1:32" ht="10.5" x14ac:dyDescent="0.25">
      <c r="A25" s="104"/>
      <c r="B25" s="104"/>
      <c r="C25" s="183" t="s">
        <v>248</v>
      </c>
      <c r="D25" s="184"/>
      <c r="E25" s="250"/>
      <c r="F25" s="250"/>
      <c r="G25" s="90"/>
      <c r="H25" s="90"/>
      <c r="I25" s="90"/>
      <c r="J25" s="90"/>
      <c r="K25" s="400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</row>
    <row r="26" spans="1:32" ht="10.5" x14ac:dyDescent="0.25">
      <c r="A26" s="104"/>
      <c r="B26" s="104"/>
      <c r="C26" s="264" t="s">
        <v>486</v>
      </c>
      <c r="D26" s="192" t="s">
        <v>126</v>
      </c>
      <c r="E26" s="265" t="e">
        <v>#REF!</v>
      </c>
      <c r="F26" s="265" t="e">
        <v>#REF!</v>
      </c>
      <c r="G26" s="237"/>
      <c r="H26" s="237"/>
      <c r="I26" s="237"/>
      <c r="J26" s="237"/>
      <c r="K26" s="139">
        <v>0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</row>
    <row r="27" spans="1:32" ht="10.5" x14ac:dyDescent="0.25">
      <c r="A27" s="104"/>
      <c r="B27" s="104"/>
      <c r="C27" s="179" t="s">
        <v>249</v>
      </c>
      <c r="D27" s="180" t="s">
        <v>128</v>
      </c>
      <c r="E27" s="144" t="e">
        <v>#REF!</v>
      </c>
      <c r="F27" s="144" t="e">
        <v>#REF!</v>
      </c>
      <c r="G27" s="243"/>
      <c r="H27" s="243"/>
      <c r="I27" s="243"/>
      <c r="J27" s="243"/>
      <c r="K27" s="143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</row>
    <row r="28" spans="1:32" ht="10.5" x14ac:dyDescent="0.25">
      <c r="A28" s="104"/>
      <c r="B28" s="104"/>
      <c r="C28" s="179" t="s">
        <v>250</v>
      </c>
      <c r="D28" s="180" t="s">
        <v>222</v>
      </c>
      <c r="E28" s="234"/>
      <c r="F28" s="234"/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</row>
    <row r="29" spans="1:32" ht="10.5" x14ac:dyDescent="0.25">
      <c r="A29" s="104"/>
      <c r="B29" s="104"/>
      <c r="C29" s="251" t="s">
        <v>251</v>
      </c>
      <c r="D29" s="252" t="s">
        <v>223</v>
      </c>
      <c r="E29" s="253" t="e">
        <v>#REF!</v>
      </c>
      <c r="F29" s="253" t="e">
        <v>#REF!</v>
      </c>
      <c r="G29" s="253">
        <v>0</v>
      </c>
      <c r="H29" s="253">
        <v>0</v>
      </c>
      <c r="I29" s="253">
        <v>0</v>
      </c>
      <c r="J29" s="253">
        <v>0</v>
      </c>
      <c r="K29" s="157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</row>
    <row r="30" spans="1:32" ht="10.5" x14ac:dyDescent="0.25">
      <c r="A30" s="104"/>
      <c r="B30" s="104"/>
      <c r="C30" s="403" t="s">
        <v>245</v>
      </c>
      <c r="D30" s="184" t="s">
        <v>130</v>
      </c>
      <c r="E30" s="161" t="e">
        <v>#REF!</v>
      </c>
      <c r="F30" s="161" t="e">
        <v>#REF!</v>
      </c>
      <c r="G30" s="161">
        <v>0</v>
      </c>
      <c r="H30" s="161">
        <v>0</v>
      </c>
      <c r="I30" s="161">
        <v>0</v>
      </c>
      <c r="J30" s="161">
        <v>0</v>
      </c>
      <c r="K30" s="15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</row>
    <row r="31" spans="1:32" ht="10.5" x14ac:dyDescent="0.25">
      <c r="A31" s="104"/>
      <c r="B31" s="104"/>
      <c r="C31" s="183" t="s">
        <v>252</v>
      </c>
      <c r="D31" s="184" t="s">
        <v>137</v>
      </c>
      <c r="E31" s="161" t="e">
        <v>#REF!</v>
      </c>
      <c r="F31" s="161" t="e">
        <v>#REF!</v>
      </c>
      <c r="G31" s="161">
        <v>1416</v>
      </c>
      <c r="H31" s="161">
        <v>43174</v>
      </c>
      <c r="I31" s="161">
        <v>11723</v>
      </c>
      <c r="J31" s="161">
        <v>100085</v>
      </c>
      <c r="K31" s="272">
        <v>565899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</row>
    <row r="32" spans="1:32" ht="10.5" x14ac:dyDescent="0.25">
      <c r="A32" s="104"/>
      <c r="B32" s="104"/>
      <c r="C32" s="183" t="s">
        <v>253</v>
      </c>
      <c r="D32" s="184" t="s">
        <v>254</v>
      </c>
      <c r="E32" s="231"/>
      <c r="F32" s="231"/>
      <c r="G32" s="231"/>
      <c r="H32" s="231"/>
      <c r="I32" s="231"/>
      <c r="J32" s="231"/>
      <c r="K32" s="159">
        <v>60240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</row>
    <row r="33" spans="1:32" ht="11" thickBot="1" x14ac:dyDescent="0.3">
      <c r="A33" s="104"/>
      <c r="B33" s="104"/>
      <c r="C33" s="109" t="s">
        <v>255</v>
      </c>
      <c r="D33" s="185" t="s">
        <v>256</v>
      </c>
      <c r="E33" s="232"/>
      <c r="F33" s="232"/>
      <c r="G33" s="232"/>
      <c r="H33" s="232"/>
      <c r="I33" s="232"/>
      <c r="J33" s="232"/>
      <c r="K33" s="186">
        <v>626139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</row>
    <row r="34" spans="1:32" x14ac:dyDescent="0.2">
      <c r="A34" s="104"/>
      <c r="B34" s="104"/>
      <c r="C34" s="413"/>
      <c r="D34" s="413"/>
      <c r="E34" s="413"/>
      <c r="F34" s="413"/>
      <c r="G34" s="413"/>
      <c r="H34" s="413"/>
      <c r="I34" s="413"/>
      <c r="J34" s="413"/>
      <c r="K34" s="413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</row>
    <row r="35" spans="1:32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</row>
    <row r="36" spans="1:32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</row>
    <row r="37" spans="1:32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</row>
    <row r="38" spans="1:32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</row>
    <row r="39" spans="1:32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</row>
    <row r="40" spans="1:32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</row>
    <row r="41" spans="1:32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</row>
    <row r="42" spans="1:32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</row>
    <row r="43" spans="1:32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</row>
    <row r="44" spans="1:32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</row>
    <row r="45" spans="1:32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</row>
    <row r="46" spans="1:32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</row>
    <row r="47" spans="1:32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</row>
    <row r="48" spans="1:32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</row>
    <row r="49" spans="1:32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</row>
    <row r="50" spans="1:32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</row>
    <row r="51" spans="1:32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</row>
    <row r="52" spans="1:32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</row>
    <row r="53" spans="1:32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</row>
    <row r="54" spans="1:32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</row>
    <row r="55" spans="1:32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</row>
    <row r="56" spans="1:32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</row>
    <row r="57" spans="1:32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</row>
    <row r="58" spans="1:32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</row>
    <row r="59" spans="1:32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</row>
    <row r="60" spans="1:32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1:32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</row>
    <row r="62" spans="1:32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</row>
    <row r="63" spans="1:32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</row>
    <row r="64" spans="1:32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</row>
    <row r="65" spans="1:32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</row>
    <row r="66" spans="1:32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</row>
    <row r="67" spans="1:32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</row>
    <row r="68" spans="1:32" ht="10.5" thickBot="1" x14ac:dyDescent="0.25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</row>
  </sheetData>
  <mergeCells count="2">
    <mergeCell ref="G4:J4"/>
    <mergeCell ref="C34:K34"/>
  </mergeCells>
  <hyperlinks>
    <hyperlink ref="A1" location="MAIN!A4" display="MAIN" xr:uid="{00000000-0004-0000-09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8" tint="0.79985961485641044"/>
  </sheetPr>
  <dimension ref="A1:AB78"/>
  <sheetViews>
    <sheetView workbookViewId="0"/>
  </sheetViews>
  <sheetFormatPr defaultColWidth="9" defaultRowHeight="10" x14ac:dyDescent="0.2"/>
  <cols>
    <col min="1" max="1" width="9.6640625" style="3" customWidth="1"/>
    <col min="2" max="2" width="3.33203125" style="3" customWidth="1"/>
    <col min="3" max="3" width="72.44140625" style="123" customWidth="1"/>
    <col min="4" max="4" width="6.21875" style="123" bestFit="1" customWidth="1"/>
    <col min="5" max="7" width="25.6640625" style="123" customWidth="1"/>
    <col min="8" max="16384" width="9" style="3"/>
  </cols>
  <sheetData>
    <row r="1" spans="1:28" ht="18.75" customHeight="1" thickBot="1" x14ac:dyDescent="0.25">
      <c r="A1" s="106" t="s">
        <v>52</v>
      </c>
      <c r="C1" s="121"/>
      <c r="D1" s="121"/>
      <c r="E1" s="121"/>
      <c r="F1" s="121"/>
      <c r="G1" s="121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</row>
    <row r="2" spans="1:28" x14ac:dyDescent="0.2">
      <c r="A2" s="104"/>
      <c r="B2" s="104"/>
      <c r="C2" s="22" t="s">
        <v>641</v>
      </c>
      <c r="D2" s="121"/>
      <c r="E2" s="121"/>
      <c r="F2" s="121"/>
      <c r="G2" s="121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</row>
    <row r="3" spans="1:28" x14ac:dyDescent="0.2">
      <c r="A3" s="104"/>
      <c r="B3" s="104"/>
      <c r="C3" s="121"/>
      <c r="D3" s="121"/>
      <c r="E3" s="121"/>
      <c r="F3" s="121"/>
      <c r="G3" s="121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</row>
    <row r="4" spans="1:28" x14ac:dyDescent="0.2">
      <c r="A4" s="104"/>
      <c r="B4" s="104"/>
      <c r="C4" s="121"/>
      <c r="D4" s="121"/>
      <c r="E4" s="121"/>
      <c r="F4" s="121"/>
      <c r="G4" s="121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</row>
    <row r="5" spans="1:28" ht="10.5" x14ac:dyDescent="0.25">
      <c r="A5" s="104"/>
      <c r="B5" s="104"/>
      <c r="C5" s="107" t="s">
        <v>11</v>
      </c>
      <c r="D5" s="108"/>
      <c r="E5" s="414" t="s">
        <v>489</v>
      </c>
      <c r="F5" s="414"/>
      <c r="G5" s="110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</row>
    <row r="6" spans="1:28" ht="21.5" thickBot="1" x14ac:dyDescent="0.3">
      <c r="A6" s="104"/>
      <c r="B6" s="104"/>
      <c r="C6" s="105" t="s">
        <v>642</v>
      </c>
      <c r="D6" s="105"/>
      <c r="E6" s="404" t="s">
        <v>263</v>
      </c>
      <c r="F6" s="404" t="s">
        <v>348</v>
      </c>
      <c r="G6" s="227" t="s">
        <v>257</v>
      </c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</row>
    <row r="7" spans="1:28" ht="10.5" x14ac:dyDescent="0.25">
      <c r="A7" s="104"/>
      <c r="B7" s="104"/>
      <c r="C7" s="189"/>
      <c r="D7" s="248" t="s">
        <v>264</v>
      </c>
      <c r="E7" s="248" t="s">
        <v>265</v>
      </c>
      <c r="F7" s="248" t="s">
        <v>266</v>
      </c>
      <c r="G7" s="262" t="s">
        <v>267</v>
      </c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</row>
    <row r="8" spans="1:28" ht="10.5" x14ac:dyDescent="0.25">
      <c r="A8" s="104"/>
      <c r="B8" s="104"/>
      <c r="C8" s="183" t="s">
        <v>237</v>
      </c>
      <c r="D8" s="184"/>
      <c r="E8" s="169"/>
      <c r="F8" s="169"/>
      <c r="G8" s="26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</row>
    <row r="9" spans="1:28" ht="10.5" x14ac:dyDescent="0.25">
      <c r="A9" s="104"/>
      <c r="B9" s="104"/>
      <c r="C9" s="264" t="s">
        <v>268</v>
      </c>
      <c r="D9" s="192" t="s">
        <v>269</v>
      </c>
      <c r="E9" s="178">
        <v>1527322</v>
      </c>
      <c r="F9" s="178">
        <v>2228185</v>
      </c>
      <c r="G9" s="188">
        <v>3755507</v>
      </c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0.5" x14ac:dyDescent="0.25">
      <c r="A10" s="104"/>
      <c r="B10" s="104"/>
      <c r="C10" s="251" t="s">
        <v>244</v>
      </c>
      <c r="D10" s="252" t="s">
        <v>270</v>
      </c>
      <c r="E10" s="253">
        <v>458960</v>
      </c>
      <c r="F10" s="253">
        <v>330716</v>
      </c>
      <c r="G10" s="157">
        <v>789676</v>
      </c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0.5" x14ac:dyDescent="0.25">
      <c r="A11" s="104"/>
      <c r="B11" s="104"/>
      <c r="C11" s="403" t="s">
        <v>245</v>
      </c>
      <c r="D11" s="184" t="s">
        <v>271</v>
      </c>
      <c r="E11" s="161">
        <v>1068362</v>
      </c>
      <c r="F11" s="161">
        <v>1897469</v>
      </c>
      <c r="G11" s="159">
        <v>2965831</v>
      </c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0.5" x14ac:dyDescent="0.25">
      <c r="A12" s="104"/>
      <c r="B12" s="104"/>
      <c r="C12" s="183" t="s">
        <v>246</v>
      </c>
      <c r="D12" s="184" t="s">
        <v>264</v>
      </c>
      <c r="E12" s="90"/>
      <c r="F12" s="90"/>
      <c r="G12" s="400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0.5" x14ac:dyDescent="0.25">
      <c r="A13" s="104"/>
      <c r="B13" s="104"/>
      <c r="C13" s="264" t="s">
        <v>268</v>
      </c>
      <c r="D13" s="181" t="s">
        <v>272</v>
      </c>
      <c r="E13" s="178">
        <v>1524688</v>
      </c>
      <c r="F13" s="178">
        <v>2225095</v>
      </c>
      <c r="G13" s="188">
        <v>3749783</v>
      </c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0.5" x14ac:dyDescent="0.25">
      <c r="A14" s="104"/>
      <c r="B14" s="104"/>
      <c r="C14" s="179" t="s">
        <v>244</v>
      </c>
      <c r="D14" s="180" t="s">
        <v>273</v>
      </c>
      <c r="E14" s="144">
        <v>451847</v>
      </c>
      <c r="F14" s="144">
        <v>330716</v>
      </c>
      <c r="G14" s="143">
        <v>782563</v>
      </c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ht="10.5" x14ac:dyDescent="0.25">
      <c r="A15" s="104"/>
      <c r="B15" s="104"/>
      <c r="C15" s="403" t="s">
        <v>245</v>
      </c>
      <c r="D15" s="184" t="s">
        <v>274</v>
      </c>
      <c r="E15" s="161">
        <v>1072841</v>
      </c>
      <c r="F15" s="161">
        <v>1894379</v>
      </c>
      <c r="G15" s="159">
        <v>2967220</v>
      </c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</row>
    <row r="16" spans="1:28" ht="10.5" x14ac:dyDescent="0.25">
      <c r="A16" s="104"/>
      <c r="B16" s="104"/>
      <c r="C16" s="183" t="s">
        <v>247</v>
      </c>
      <c r="D16" s="184" t="s">
        <v>264</v>
      </c>
      <c r="E16" s="90"/>
      <c r="F16" s="90"/>
      <c r="G16" s="400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0.5" x14ac:dyDescent="0.25">
      <c r="A17" s="104"/>
      <c r="B17" s="104"/>
      <c r="C17" s="264" t="s">
        <v>268</v>
      </c>
      <c r="D17" s="192" t="s">
        <v>275</v>
      </c>
      <c r="E17" s="178">
        <v>1097853</v>
      </c>
      <c r="F17" s="178">
        <v>1902813</v>
      </c>
      <c r="G17" s="188">
        <v>3000666</v>
      </c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0.5" x14ac:dyDescent="0.25">
      <c r="A18" s="104"/>
      <c r="B18" s="104"/>
      <c r="C18" s="179" t="s">
        <v>244</v>
      </c>
      <c r="D18" s="180" t="s">
        <v>276</v>
      </c>
      <c r="E18" s="144">
        <v>302894</v>
      </c>
      <c r="F18" s="144">
        <v>245655</v>
      </c>
      <c r="G18" s="143">
        <v>548549</v>
      </c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0.5" x14ac:dyDescent="0.25">
      <c r="A19" s="104"/>
      <c r="B19" s="104"/>
      <c r="C19" s="403" t="s">
        <v>245</v>
      </c>
      <c r="D19" s="184" t="s">
        <v>277</v>
      </c>
      <c r="E19" s="161">
        <v>794959</v>
      </c>
      <c r="F19" s="161">
        <v>1657158</v>
      </c>
      <c r="G19" s="159">
        <v>2452117</v>
      </c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0.5" x14ac:dyDescent="0.25">
      <c r="A20" s="104"/>
      <c r="B20" s="104"/>
      <c r="C20" s="183" t="s">
        <v>248</v>
      </c>
      <c r="D20" s="184" t="s">
        <v>264</v>
      </c>
      <c r="E20" s="90"/>
      <c r="F20" s="90"/>
      <c r="G20" s="400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0.5" x14ac:dyDescent="0.25">
      <c r="A21" s="104"/>
      <c r="B21" s="104"/>
      <c r="C21" s="264" t="s">
        <v>268</v>
      </c>
      <c r="D21" s="192" t="s">
        <v>278</v>
      </c>
      <c r="E21" s="178">
        <v>0</v>
      </c>
      <c r="F21" s="178">
        <v>0</v>
      </c>
      <c r="G21" s="188">
        <v>0</v>
      </c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0.5" x14ac:dyDescent="0.25">
      <c r="A22" s="104"/>
      <c r="B22" s="104"/>
      <c r="C22" s="179" t="s">
        <v>251</v>
      </c>
      <c r="D22" s="180" t="s">
        <v>279</v>
      </c>
      <c r="E22" s="144">
        <v>0</v>
      </c>
      <c r="F22" s="144">
        <v>0</v>
      </c>
      <c r="G22" s="143">
        <v>0</v>
      </c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0.5" x14ac:dyDescent="0.25">
      <c r="A23" s="104"/>
      <c r="B23" s="104"/>
      <c r="C23" s="403" t="s">
        <v>245</v>
      </c>
      <c r="D23" s="184" t="s">
        <v>280</v>
      </c>
      <c r="E23" s="161">
        <v>0</v>
      </c>
      <c r="F23" s="161">
        <v>0</v>
      </c>
      <c r="G23" s="159">
        <v>0</v>
      </c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0.5" x14ac:dyDescent="0.25">
      <c r="A24" s="104"/>
      <c r="B24" s="104"/>
      <c r="C24" s="183" t="s">
        <v>252</v>
      </c>
      <c r="D24" s="184" t="s">
        <v>281</v>
      </c>
      <c r="E24" s="161">
        <v>344558</v>
      </c>
      <c r="F24" s="161">
        <v>397296</v>
      </c>
      <c r="G24" s="272">
        <v>741854</v>
      </c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0.5" x14ac:dyDescent="0.25">
      <c r="A25" s="104"/>
      <c r="B25" s="104"/>
      <c r="C25" s="183" t="s">
        <v>253</v>
      </c>
      <c r="D25" s="184" t="s">
        <v>282</v>
      </c>
      <c r="E25" s="231"/>
      <c r="F25" s="231"/>
      <c r="G25" s="159">
        <v>50869</v>
      </c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28" ht="11" thickBot="1" x14ac:dyDescent="0.3">
      <c r="A26" s="104"/>
      <c r="B26" s="104"/>
      <c r="C26" s="109" t="s">
        <v>255</v>
      </c>
      <c r="D26" s="185" t="s">
        <v>283</v>
      </c>
      <c r="E26" s="232"/>
      <c r="F26" s="232"/>
      <c r="G26" s="186">
        <v>792723</v>
      </c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</row>
    <row r="27" spans="1:28" ht="19.5" customHeight="1" x14ac:dyDescent="0.2">
      <c r="A27" s="104"/>
      <c r="B27" s="104"/>
      <c r="C27" s="412" t="s">
        <v>614</v>
      </c>
      <c r="D27" s="412"/>
      <c r="E27" s="412"/>
      <c r="F27" s="412"/>
      <c r="G27" s="412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x14ac:dyDescent="0.2">
      <c r="A28" s="104"/>
      <c r="B28" s="104"/>
      <c r="C28" s="121"/>
      <c r="D28" s="121"/>
      <c r="E28" s="121"/>
      <c r="F28" s="121"/>
      <c r="G28" s="121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x14ac:dyDescent="0.2">
      <c r="A29" s="104"/>
      <c r="B29" s="104"/>
      <c r="C29" s="121"/>
      <c r="D29" s="121"/>
      <c r="E29" s="121"/>
      <c r="F29" s="121"/>
      <c r="G29" s="121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x14ac:dyDescent="0.2">
      <c r="A30" s="104"/>
      <c r="B30" s="104"/>
      <c r="C30" s="121"/>
      <c r="D30" s="121"/>
      <c r="E30" s="121"/>
      <c r="F30" s="121"/>
      <c r="G30" s="121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x14ac:dyDescent="0.2">
      <c r="A31" s="104"/>
      <c r="B31" s="104"/>
      <c r="C31" s="121"/>
      <c r="D31" s="121"/>
      <c r="E31" s="121"/>
      <c r="F31" s="121"/>
      <c r="G31" s="121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x14ac:dyDescent="0.2">
      <c r="A32" s="104"/>
      <c r="B32" s="104"/>
      <c r="C32" s="121"/>
      <c r="D32" s="121"/>
      <c r="E32" s="121"/>
      <c r="F32" s="121"/>
      <c r="G32" s="121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x14ac:dyDescent="0.2">
      <c r="A33" s="104"/>
      <c r="B33" s="104"/>
      <c r="C33" s="121"/>
      <c r="D33" s="121"/>
      <c r="E33" s="121"/>
      <c r="F33" s="121"/>
      <c r="G33" s="121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x14ac:dyDescent="0.2">
      <c r="A34" s="104"/>
      <c r="B34" s="104"/>
      <c r="C34" s="121"/>
      <c r="D34" s="121"/>
      <c r="E34" s="121"/>
      <c r="F34" s="121"/>
      <c r="G34" s="121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x14ac:dyDescent="0.2">
      <c r="A35" s="104"/>
      <c r="B35" s="104"/>
      <c r="C35" s="121"/>
      <c r="D35" s="121"/>
      <c r="E35" s="121"/>
      <c r="F35" s="121"/>
      <c r="G35" s="121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x14ac:dyDescent="0.2">
      <c r="A36" s="104"/>
      <c r="B36" s="104"/>
      <c r="C36" s="121"/>
      <c r="D36" s="121"/>
      <c r="E36" s="121"/>
      <c r="F36" s="121"/>
      <c r="G36" s="121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x14ac:dyDescent="0.2">
      <c r="A37" s="104"/>
      <c r="B37" s="104"/>
      <c r="C37" s="121"/>
      <c r="D37" s="121"/>
      <c r="E37" s="121"/>
      <c r="F37" s="121"/>
      <c r="G37" s="121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x14ac:dyDescent="0.2">
      <c r="A38" s="104"/>
      <c r="B38" s="104"/>
      <c r="C38" s="121"/>
      <c r="D38" s="121"/>
      <c r="E38" s="121"/>
      <c r="F38" s="121"/>
      <c r="G38" s="121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x14ac:dyDescent="0.2">
      <c r="A39" s="104"/>
      <c r="B39" s="104"/>
      <c r="C39" s="121"/>
      <c r="D39" s="121"/>
      <c r="E39" s="121"/>
      <c r="F39" s="121"/>
      <c r="G39" s="121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x14ac:dyDescent="0.2">
      <c r="A40" s="104"/>
      <c r="B40" s="104"/>
      <c r="C40" s="121"/>
      <c r="D40" s="121"/>
      <c r="E40" s="121"/>
      <c r="F40" s="121"/>
      <c r="G40" s="121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28" x14ac:dyDescent="0.2">
      <c r="A41" s="104"/>
      <c r="B41" s="104"/>
      <c r="C41" s="121"/>
      <c r="D41" s="121"/>
      <c r="E41" s="121"/>
      <c r="F41" s="121"/>
      <c r="G41" s="121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</row>
    <row r="42" spans="1:28" x14ac:dyDescent="0.2">
      <c r="A42" s="104"/>
      <c r="B42" s="104"/>
      <c r="C42" s="121"/>
      <c r="D42" s="121"/>
      <c r="E42" s="121"/>
      <c r="F42" s="121"/>
      <c r="G42" s="121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</row>
    <row r="43" spans="1:28" x14ac:dyDescent="0.2">
      <c r="A43" s="104"/>
      <c r="B43" s="104"/>
      <c r="C43" s="121"/>
      <c r="D43" s="121"/>
      <c r="E43" s="121"/>
      <c r="F43" s="121"/>
      <c r="G43" s="121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</row>
    <row r="44" spans="1:28" x14ac:dyDescent="0.2">
      <c r="A44" s="104"/>
      <c r="B44" s="104"/>
      <c r="C44" s="121"/>
      <c r="D44" s="121"/>
      <c r="E44" s="121"/>
      <c r="F44" s="121"/>
      <c r="G44" s="121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</row>
    <row r="45" spans="1:28" x14ac:dyDescent="0.2">
      <c r="A45" s="104"/>
      <c r="B45" s="104"/>
      <c r="C45" s="121"/>
      <c r="D45" s="121"/>
      <c r="E45" s="121"/>
      <c r="F45" s="121"/>
      <c r="G45" s="121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</row>
    <row r="46" spans="1:28" x14ac:dyDescent="0.2">
      <c r="A46" s="104"/>
      <c r="B46" s="104"/>
      <c r="C46" s="121"/>
      <c r="D46" s="121"/>
      <c r="E46" s="121"/>
      <c r="F46" s="121"/>
      <c r="G46" s="121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</row>
    <row r="47" spans="1:28" x14ac:dyDescent="0.2">
      <c r="A47" s="104"/>
      <c r="B47" s="104"/>
      <c r="C47" s="121"/>
      <c r="D47" s="121"/>
      <c r="E47" s="121"/>
      <c r="F47" s="121"/>
      <c r="G47" s="121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</row>
    <row r="48" spans="1:28" x14ac:dyDescent="0.2">
      <c r="A48" s="104"/>
      <c r="B48" s="104"/>
      <c r="C48" s="121"/>
      <c r="D48" s="121"/>
      <c r="E48" s="121"/>
      <c r="F48" s="121"/>
      <c r="G48" s="121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</row>
    <row r="49" spans="1:28" x14ac:dyDescent="0.2">
      <c r="A49" s="104"/>
      <c r="B49" s="104"/>
      <c r="C49" s="121"/>
      <c r="D49" s="121"/>
      <c r="E49" s="121"/>
      <c r="F49" s="121"/>
      <c r="G49" s="121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</row>
    <row r="50" spans="1:28" x14ac:dyDescent="0.2">
      <c r="A50" s="104"/>
      <c r="B50" s="104"/>
      <c r="C50" s="121"/>
      <c r="D50" s="121"/>
      <c r="E50" s="121"/>
      <c r="F50" s="121"/>
      <c r="G50" s="121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</row>
    <row r="51" spans="1:28" x14ac:dyDescent="0.2">
      <c r="A51" s="104"/>
      <c r="B51" s="104"/>
      <c r="C51" s="121"/>
      <c r="D51" s="121"/>
      <c r="E51" s="121"/>
      <c r="F51" s="121"/>
      <c r="G51" s="121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</row>
    <row r="52" spans="1:28" x14ac:dyDescent="0.2">
      <c r="A52" s="104"/>
      <c r="B52" s="104"/>
      <c r="C52" s="121"/>
      <c r="D52" s="121"/>
      <c r="E52" s="121"/>
      <c r="F52" s="121"/>
      <c r="G52" s="121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</row>
    <row r="53" spans="1:28" x14ac:dyDescent="0.2">
      <c r="A53" s="104"/>
      <c r="B53" s="104"/>
      <c r="C53" s="121"/>
      <c r="D53" s="121"/>
      <c r="E53" s="121"/>
      <c r="F53" s="121"/>
      <c r="G53" s="121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</row>
    <row r="54" spans="1:28" x14ac:dyDescent="0.2">
      <c r="A54" s="104"/>
      <c r="B54" s="104"/>
      <c r="C54" s="121"/>
      <c r="D54" s="121"/>
      <c r="E54" s="121"/>
      <c r="F54" s="121"/>
      <c r="G54" s="121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</row>
    <row r="55" spans="1:28" x14ac:dyDescent="0.2">
      <c r="A55" s="104"/>
      <c r="B55" s="104"/>
      <c r="C55" s="121"/>
      <c r="D55" s="121"/>
      <c r="E55" s="121"/>
      <c r="F55" s="121"/>
      <c r="G55" s="121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</row>
    <row r="56" spans="1:28" x14ac:dyDescent="0.2">
      <c r="A56" s="104"/>
      <c r="B56" s="104"/>
      <c r="C56" s="121"/>
      <c r="D56" s="121"/>
      <c r="E56" s="121"/>
      <c r="F56" s="121"/>
      <c r="G56" s="121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</row>
    <row r="57" spans="1:28" x14ac:dyDescent="0.2">
      <c r="A57" s="104"/>
      <c r="B57" s="104"/>
      <c r="C57" s="121"/>
      <c r="D57" s="121"/>
      <c r="E57" s="121"/>
      <c r="F57" s="121"/>
      <c r="G57" s="121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</row>
    <row r="58" spans="1:28" x14ac:dyDescent="0.2">
      <c r="A58" s="104"/>
      <c r="B58" s="104"/>
      <c r="C58" s="121"/>
      <c r="D58" s="121"/>
      <c r="E58" s="121"/>
      <c r="F58" s="121"/>
      <c r="G58" s="121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</row>
    <row r="59" spans="1:28" x14ac:dyDescent="0.2">
      <c r="A59" s="104"/>
      <c r="B59" s="104"/>
      <c r="C59" s="121"/>
      <c r="D59" s="121"/>
      <c r="E59" s="121"/>
      <c r="F59" s="121"/>
      <c r="G59" s="121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</row>
    <row r="60" spans="1:28" x14ac:dyDescent="0.2">
      <c r="A60" s="104"/>
      <c r="B60" s="104"/>
      <c r="C60" s="121"/>
      <c r="D60" s="121"/>
      <c r="E60" s="121"/>
      <c r="F60" s="121"/>
      <c r="G60" s="121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</row>
    <row r="61" spans="1:28" x14ac:dyDescent="0.2">
      <c r="A61" s="104"/>
      <c r="B61" s="104"/>
      <c r="C61" s="121"/>
      <c r="D61" s="121"/>
      <c r="E61" s="121"/>
      <c r="F61" s="121"/>
      <c r="G61" s="121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</row>
    <row r="62" spans="1:28" x14ac:dyDescent="0.2">
      <c r="A62" s="104"/>
      <c r="B62" s="104"/>
      <c r="C62" s="121"/>
      <c r="D62" s="121"/>
      <c r="E62" s="121"/>
      <c r="F62" s="121"/>
      <c r="G62" s="121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</row>
    <row r="63" spans="1:28" x14ac:dyDescent="0.2">
      <c r="A63" s="104"/>
      <c r="B63" s="104"/>
      <c r="C63" s="121"/>
      <c r="D63" s="121"/>
      <c r="E63" s="121"/>
      <c r="F63" s="121"/>
      <c r="G63" s="121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</row>
    <row r="64" spans="1:28" x14ac:dyDescent="0.2">
      <c r="A64" s="104"/>
      <c r="B64" s="104"/>
      <c r="C64" s="121"/>
      <c r="D64" s="121"/>
      <c r="E64" s="121"/>
      <c r="F64" s="121"/>
      <c r="G64" s="121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</row>
    <row r="65" spans="1:28" x14ac:dyDescent="0.2">
      <c r="A65" s="104"/>
      <c r="B65" s="104"/>
      <c r="C65" s="121"/>
      <c r="D65" s="121"/>
      <c r="E65" s="121"/>
      <c r="F65" s="121"/>
      <c r="G65" s="121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</row>
    <row r="66" spans="1:28" x14ac:dyDescent="0.2">
      <c r="A66" s="104"/>
      <c r="B66" s="104"/>
      <c r="C66" s="121"/>
      <c r="D66" s="121"/>
      <c r="E66" s="121"/>
      <c r="F66" s="121"/>
      <c r="G66" s="121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</row>
    <row r="67" spans="1:28" x14ac:dyDescent="0.2">
      <c r="A67" s="104"/>
      <c r="B67" s="104"/>
      <c r="C67" s="121"/>
      <c r="D67" s="121"/>
      <c r="E67" s="121"/>
      <c r="F67" s="121"/>
      <c r="G67" s="121"/>
      <c r="H67" s="10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</row>
    <row r="68" spans="1:28" x14ac:dyDescent="0.2">
      <c r="A68" s="104"/>
      <c r="B68" s="104"/>
      <c r="C68" s="121"/>
      <c r="D68" s="121"/>
      <c r="E68" s="121"/>
      <c r="F68" s="121"/>
      <c r="G68" s="121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</row>
    <row r="69" spans="1:28" x14ac:dyDescent="0.2">
      <c r="A69" s="104"/>
      <c r="B69" s="104"/>
      <c r="C69" s="121"/>
      <c r="D69" s="121"/>
      <c r="E69" s="121"/>
      <c r="F69" s="121"/>
      <c r="G69" s="121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</row>
    <row r="70" spans="1:28" x14ac:dyDescent="0.2">
      <c r="A70" s="104"/>
      <c r="B70" s="104"/>
      <c r="C70" s="121"/>
      <c r="D70" s="121"/>
      <c r="E70" s="121"/>
      <c r="F70" s="121"/>
      <c r="G70" s="121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</row>
    <row r="71" spans="1:28" x14ac:dyDescent="0.2">
      <c r="A71" s="104"/>
      <c r="B71" s="104"/>
      <c r="C71" s="121"/>
      <c r="D71" s="121"/>
      <c r="E71" s="121"/>
      <c r="F71" s="121"/>
      <c r="G71" s="121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</row>
    <row r="72" spans="1:28" x14ac:dyDescent="0.2">
      <c r="A72" s="104"/>
      <c r="B72" s="104"/>
      <c r="C72" s="121"/>
      <c r="D72" s="121"/>
      <c r="E72" s="121"/>
      <c r="F72" s="121"/>
      <c r="G72" s="121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</row>
    <row r="73" spans="1:28" x14ac:dyDescent="0.2">
      <c r="A73" s="104"/>
      <c r="B73" s="104"/>
      <c r="C73" s="121"/>
      <c r="D73" s="121"/>
      <c r="E73" s="121"/>
      <c r="F73" s="121"/>
      <c r="G73" s="121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</row>
    <row r="74" spans="1:28" x14ac:dyDescent="0.2">
      <c r="A74" s="104"/>
      <c r="B74" s="104"/>
      <c r="C74" s="121"/>
      <c r="D74" s="121"/>
      <c r="E74" s="121"/>
      <c r="F74" s="121"/>
      <c r="G74" s="121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</row>
    <row r="75" spans="1:28" x14ac:dyDescent="0.2">
      <c r="A75" s="104"/>
      <c r="B75" s="104"/>
      <c r="C75" s="121"/>
      <c r="D75" s="121"/>
      <c r="E75" s="121"/>
      <c r="F75" s="121"/>
      <c r="G75" s="121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</row>
    <row r="76" spans="1:28" x14ac:dyDescent="0.2">
      <c r="A76" s="104"/>
      <c r="B76" s="104"/>
      <c r="C76" s="121"/>
      <c r="D76" s="121"/>
      <c r="E76" s="121"/>
      <c r="F76" s="121"/>
      <c r="G76" s="121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</row>
    <row r="77" spans="1:28" x14ac:dyDescent="0.2">
      <c r="A77" s="104"/>
      <c r="B77" s="104"/>
      <c r="C77" s="121"/>
      <c r="D77" s="121"/>
      <c r="E77" s="121"/>
      <c r="F77" s="121"/>
      <c r="G77" s="121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</row>
    <row r="78" spans="1:28" ht="10.5" thickBot="1" x14ac:dyDescent="0.25">
      <c r="A78" s="104"/>
      <c r="B78" s="104"/>
      <c r="C78" s="121"/>
      <c r="D78" s="121"/>
      <c r="E78" s="121"/>
      <c r="F78" s="121"/>
      <c r="G78" s="121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</row>
  </sheetData>
  <mergeCells count="2">
    <mergeCell ref="E5:F5"/>
    <mergeCell ref="C27:G27"/>
  </mergeCells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theme="8" tint="0.79985961485641044"/>
  </sheetPr>
  <dimension ref="A1:AG101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47.44140625" style="123" customWidth="1"/>
    <col min="4" max="4" width="6.21875" style="123" bestFit="1" customWidth="1"/>
    <col min="5" max="7" width="14.44140625" style="123" customWidth="1"/>
    <col min="8" max="8" width="13.77734375" style="123" customWidth="1"/>
    <col min="9" max="10" width="14.44140625" style="123" customWidth="1"/>
    <col min="11" max="11" width="16.109375" style="123" customWidth="1"/>
    <col min="12" max="12" width="4.6640625" style="3" customWidth="1"/>
    <col min="13" max="16384" width="9" style="3"/>
  </cols>
  <sheetData>
    <row r="1" spans="1:33" ht="18.75" customHeight="1" thickBot="1" x14ac:dyDescent="0.25">
      <c r="A1" s="106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ht="11.25" customHeight="1" x14ac:dyDescent="0.2">
      <c r="A2" s="104"/>
      <c r="B2" s="104"/>
      <c r="C2" s="22" t="s">
        <v>640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ht="37.5" customHeight="1" thickBot="1" x14ac:dyDescent="0.3">
      <c r="A4" s="104"/>
      <c r="B4" s="104"/>
      <c r="C4" s="105" t="s">
        <v>632</v>
      </c>
      <c r="D4" s="105"/>
      <c r="E4" s="111" t="s">
        <v>490</v>
      </c>
      <c r="F4" s="415" t="s">
        <v>467</v>
      </c>
      <c r="G4" s="415"/>
      <c r="H4" s="415"/>
      <c r="I4" s="415"/>
      <c r="J4" s="415"/>
      <c r="K4" s="26" t="s">
        <v>284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ht="25.5" hidden="1" customHeight="1" x14ac:dyDescent="0.25">
      <c r="A5" s="104"/>
      <c r="B5" s="104"/>
      <c r="C5" s="189"/>
      <c r="D5" s="174"/>
      <c r="E5" s="175" t="s">
        <v>192</v>
      </c>
      <c r="F5" s="175" t="s">
        <v>193</v>
      </c>
      <c r="G5" s="175" t="s">
        <v>194</v>
      </c>
      <c r="H5" s="175" t="s">
        <v>195</v>
      </c>
      <c r="I5" s="175" t="s">
        <v>196</v>
      </c>
      <c r="J5" s="175" t="s">
        <v>225</v>
      </c>
      <c r="K5" s="175" t="s">
        <v>238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ht="32.25" customHeight="1" x14ac:dyDescent="0.25">
      <c r="A6" s="104"/>
      <c r="B6" s="104"/>
      <c r="C6" s="249"/>
      <c r="D6" s="184" t="s">
        <v>199</v>
      </c>
      <c r="E6" s="233"/>
      <c r="F6" s="191" t="s">
        <v>609</v>
      </c>
      <c r="G6" s="191" t="s">
        <v>610</v>
      </c>
      <c r="H6" s="191" t="s">
        <v>630</v>
      </c>
      <c r="I6" s="191" t="s">
        <v>611</v>
      </c>
      <c r="J6" s="191" t="s">
        <v>623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ht="10.5" x14ac:dyDescent="0.25">
      <c r="A7" s="104"/>
      <c r="B7" s="104"/>
      <c r="C7" s="190"/>
      <c r="D7" s="192"/>
      <c r="E7" s="193" t="s">
        <v>239</v>
      </c>
      <c r="F7" s="193" t="s">
        <v>240</v>
      </c>
      <c r="G7" s="193" t="s">
        <v>285</v>
      </c>
      <c r="H7" s="193" t="s">
        <v>286</v>
      </c>
      <c r="I7" s="193" t="s">
        <v>241</v>
      </c>
      <c r="J7" s="193" t="s">
        <v>258</v>
      </c>
      <c r="K7" s="193" t="s">
        <v>259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ht="10.5" x14ac:dyDescent="0.25">
      <c r="A8" s="104"/>
      <c r="B8" s="104"/>
      <c r="C8" s="183" t="s">
        <v>237</v>
      </c>
      <c r="D8" s="184"/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ht="10.5" x14ac:dyDescent="0.25">
      <c r="A9" s="104"/>
      <c r="B9" s="104"/>
      <c r="C9" s="176" t="s">
        <v>486</v>
      </c>
      <c r="D9" s="230" t="s">
        <v>71</v>
      </c>
      <c r="E9" s="140">
        <v>0</v>
      </c>
      <c r="F9" s="140">
        <v>0</v>
      </c>
      <c r="G9" s="140">
        <v>0</v>
      </c>
      <c r="H9" s="140">
        <v>0</v>
      </c>
      <c r="I9" s="140">
        <v>0</v>
      </c>
      <c r="J9" s="140">
        <v>0</v>
      </c>
      <c r="K9" s="139">
        <v>0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10.5" x14ac:dyDescent="0.25">
      <c r="A10" s="104"/>
      <c r="B10" s="104"/>
      <c r="C10" s="179" t="s">
        <v>242</v>
      </c>
      <c r="D10" s="180" t="s">
        <v>73</v>
      </c>
      <c r="E10" s="144">
        <v>358337</v>
      </c>
      <c r="F10" s="144">
        <v>414441</v>
      </c>
      <c r="G10" s="144">
        <v>395209</v>
      </c>
      <c r="H10" s="144">
        <v>85884</v>
      </c>
      <c r="I10" s="144">
        <v>192757</v>
      </c>
      <c r="J10" s="144">
        <v>152672</v>
      </c>
      <c r="K10" s="143">
        <v>1599300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ht="10.5" x14ac:dyDescent="0.25">
      <c r="A11" s="104"/>
      <c r="B11" s="104"/>
      <c r="C11" s="179" t="s">
        <v>243</v>
      </c>
      <c r="D11" s="180" t="s">
        <v>75</v>
      </c>
      <c r="E11" s="144">
        <v>42404</v>
      </c>
      <c r="F11" s="144">
        <v>171718</v>
      </c>
      <c r="G11" s="144">
        <v>28815</v>
      </c>
      <c r="H11" s="144">
        <v>260810</v>
      </c>
      <c r="I11" s="144">
        <v>94122</v>
      </c>
      <c r="J11" s="144">
        <v>67646</v>
      </c>
      <c r="K11" s="143">
        <v>665515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10.5" x14ac:dyDescent="0.25">
      <c r="A12" s="104"/>
      <c r="B12" s="104"/>
      <c r="C12" s="266" t="s">
        <v>244</v>
      </c>
      <c r="D12" s="267" t="s">
        <v>76</v>
      </c>
      <c r="E12" s="208">
        <v>227979</v>
      </c>
      <c r="F12" s="208">
        <v>239654</v>
      </c>
      <c r="G12" s="208">
        <v>262631</v>
      </c>
      <c r="H12" s="208">
        <v>146372</v>
      </c>
      <c r="I12" s="208">
        <v>180714</v>
      </c>
      <c r="J12" s="208">
        <v>116539</v>
      </c>
      <c r="K12" s="219">
        <v>1173889</v>
      </c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10.5" x14ac:dyDescent="0.25">
      <c r="A13" s="104"/>
      <c r="B13" s="104"/>
      <c r="C13" s="264" t="s">
        <v>245</v>
      </c>
      <c r="D13" s="192" t="s">
        <v>87</v>
      </c>
      <c r="E13" s="265">
        <v>172762</v>
      </c>
      <c r="F13" s="265">
        <v>346505</v>
      </c>
      <c r="G13" s="265">
        <v>161393</v>
      </c>
      <c r="H13" s="265">
        <v>200322</v>
      </c>
      <c r="I13" s="265">
        <v>106165</v>
      </c>
      <c r="J13" s="265">
        <v>103779</v>
      </c>
      <c r="K13" s="270">
        <v>1090926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10.5" x14ac:dyDescent="0.25">
      <c r="A14" s="104"/>
      <c r="B14" s="104"/>
      <c r="C14" s="183" t="s">
        <v>246</v>
      </c>
      <c r="D14" s="184"/>
      <c r="E14" s="250"/>
      <c r="F14" s="250"/>
      <c r="G14" s="250"/>
      <c r="H14" s="250"/>
      <c r="I14" s="250"/>
      <c r="J14" s="250"/>
      <c r="K14" s="19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ht="10.5" x14ac:dyDescent="0.25">
      <c r="A15" s="104"/>
      <c r="B15" s="104"/>
      <c r="C15" s="176" t="s">
        <v>486</v>
      </c>
      <c r="D15" s="181" t="s">
        <v>89</v>
      </c>
      <c r="E15" s="140">
        <v>0</v>
      </c>
      <c r="F15" s="140">
        <v>0</v>
      </c>
      <c r="G15" s="140">
        <v>0</v>
      </c>
      <c r="H15" s="140">
        <v>0</v>
      </c>
      <c r="I15" s="140">
        <v>0</v>
      </c>
      <c r="J15" s="140">
        <v>0</v>
      </c>
      <c r="K15" s="139">
        <v>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33" ht="10.5" x14ac:dyDescent="0.25">
      <c r="A16" s="104"/>
      <c r="B16" s="104"/>
      <c r="C16" s="179" t="s">
        <v>242</v>
      </c>
      <c r="D16" s="180" t="s">
        <v>91</v>
      </c>
      <c r="E16" s="144">
        <v>335860</v>
      </c>
      <c r="F16" s="144">
        <v>302726</v>
      </c>
      <c r="G16" s="144">
        <v>384772</v>
      </c>
      <c r="H16" s="144">
        <v>75380</v>
      </c>
      <c r="I16" s="144">
        <v>192792</v>
      </c>
      <c r="J16" s="144">
        <v>124430</v>
      </c>
      <c r="K16" s="143">
        <v>1415960</v>
      </c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</row>
    <row r="17" spans="1:33" ht="10.5" x14ac:dyDescent="0.25">
      <c r="A17" s="104"/>
      <c r="B17" s="104"/>
      <c r="C17" s="179" t="s">
        <v>243</v>
      </c>
      <c r="D17" s="180" t="s">
        <v>93</v>
      </c>
      <c r="E17" s="144">
        <v>41312</v>
      </c>
      <c r="F17" s="144">
        <v>169705</v>
      </c>
      <c r="G17" s="144">
        <v>29735</v>
      </c>
      <c r="H17" s="144">
        <v>259199</v>
      </c>
      <c r="I17" s="144">
        <v>92463</v>
      </c>
      <c r="J17" s="144">
        <v>68627</v>
      </c>
      <c r="K17" s="143">
        <v>661041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</row>
    <row r="18" spans="1:33" ht="10.5" x14ac:dyDescent="0.25">
      <c r="A18" s="104"/>
      <c r="B18" s="104"/>
      <c r="C18" s="266" t="s">
        <v>244</v>
      </c>
      <c r="D18" s="267" t="s">
        <v>95</v>
      </c>
      <c r="E18" s="208">
        <v>226209</v>
      </c>
      <c r="F18" s="208">
        <v>194873</v>
      </c>
      <c r="G18" s="208">
        <v>256962</v>
      </c>
      <c r="H18" s="208">
        <v>127843</v>
      </c>
      <c r="I18" s="208">
        <v>176002</v>
      </c>
      <c r="J18" s="208">
        <v>101458</v>
      </c>
      <c r="K18" s="219">
        <v>1083347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</row>
    <row r="19" spans="1:33" ht="10.5" x14ac:dyDescent="0.25">
      <c r="A19" s="104"/>
      <c r="B19" s="104"/>
      <c r="C19" s="264" t="s">
        <v>245</v>
      </c>
      <c r="D19" s="192" t="s">
        <v>104</v>
      </c>
      <c r="E19" s="265">
        <v>150963</v>
      </c>
      <c r="F19" s="265">
        <v>277558</v>
      </c>
      <c r="G19" s="265">
        <v>157545</v>
      </c>
      <c r="H19" s="265">
        <v>206736</v>
      </c>
      <c r="I19" s="265">
        <v>109253</v>
      </c>
      <c r="J19" s="265">
        <v>91599</v>
      </c>
      <c r="K19" s="270">
        <v>993654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</row>
    <row r="20" spans="1:33" ht="10.5" x14ac:dyDescent="0.25">
      <c r="A20" s="104"/>
      <c r="B20" s="104"/>
      <c r="C20" s="183" t="s">
        <v>247</v>
      </c>
      <c r="D20" s="184"/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</row>
    <row r="21" spans="1:33" ht="10.5" x14ac:dyDescent="0.25">
      <c r="A21" s="104"/>
      <c r="B21" s="104"/>
      <c r="C21" s="176" t="s">
        <v>486</v>
      </c>
      <c r="D21" s="192" t="s">
        <v>106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</row>
    <row r="22" spans="1:33" ht="10.5" x14ac:dyDescent="0.25">
      <c r="A22" s="104"/>
      <c r="B22" s="104"/>
      <c r="C22" s="179" t="s">
        <v>242</v>
      </c>
      <c r="D22" s="180" t="s">
        <v>108</v>
      </c>
      <c r="E22" s="144">
        <v>495843</v>
      </c>
      <c r="F22" s="144">
        <v>219771</v>
      </c>
      <c r="G22" s="144">
        <v>279669</v>
      </c>
      <c r="H22" s="144">
        <v>69086</v>
      </c>
      <c r="I22" s="144">
        <v>158102</v>
      </c>
      <c r="J22" s="144">
        <v>58847</v>
      </c>
      <c r="K22" s="143">
        <v>1281318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</row>
    <row r="23" spans="1:33" ht="10.5" x14ac:dyDescent="0.25">
      <c r="A23" s="104"/>
      <c r="B23" s="104"/>
      <c r="C23" s="179" t="s">
        <v>243</v>
      </c>
      <c r="D23" s="180" t="s">
        <v>110</v>
      </c>
      <c r="E23" s="144">
        <v>-409927</v>
      </c>
      <c r="F23" s="144">
        <v>98396</v>
      </c>
      <c r="G23" s="144">
        <v>25614</v>
      </c>
      <c r="H23" s="144">
        <v>54130</v>
      </c>
      <c r="I23" s="144">
        <v>1629</v>
      </c>
      <c r="J23" s="144">
        <v>66469</v>
      </c>
      <c r="K23" s="143">
        <v>-163689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</row>
    <row r="24" spans="1:33" ht="10.5" x14ac:dyDescent="0.25">
      <c r="A24" s="104"/>
      <c r="B24" s="104"/>
      <c r="C24" s="266" t="s">
        <v>244</v>
      </c>
      <c r="D24" s="267" t="s">
        <v>112</v>
      </c>
      <c r="E24" s="208">
        <v>105564</v>
      </c>
      <c r="F24" s="208">
        <v>170467</v>
      </c>
      <c r="G24" s="208">
        <v>190225</v>
      </c>
      <c r="H24" s="208">
        <v>79327</v>
      </c>
      <c r="I24" s="208">
        <v>107091</v>
      </c>
      <c r="J24" s="208">
        <v>67730</v>
      </c>
      <c r="K24" s="219">
        <v>720404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</row>
    <row r="25" spans="1:33" ht="10.5" x14ac:dyDescent="0.25">
      <c r="A25" s="104"/>
      <c r="B25" s="104"/>
      <c r="C25" s="264" t="s">
        <v>245</v>
      </c>
      <c r="D25" s="192" t="s">
        <v>124</v>
      </c>
      <c r="E25" s="265">
        <v>-19648</v>
      </c>
      <c r="F25" s="265">
        <v>147700</v>
      </c>
      <c r="G25" s="265">
        <v>115058</v>
      </c>
      <c r="H25" s="265">
        <v>43889</v>
      </c>
      <c r="I25" s="265">
        <v>52640</v>
      </c>
      <c r="J25" s="265">
        <v>57586</v>
      </c>
      <c r="K25" s="270">
        <v>397225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</row>
    <row r="26" spans="1:33" ht="10.5" x14ac:dyDescent="0.25">
      <c r="A26" s="104"/>
      <c r="B26" s="104"/>
      <c r="C26" s="183" t="s">
        <v>248</v>
      </c>
      <c r="D26" s="184"/>
      <c r="E26" s="250"/>
      <c r="F26" s="250"/>
      <c r="G26" s="250"/>
      <c r="H26" s="250"/>
      <c r="I26" s="250"/>
      <c r="J26" s="250"/>
      <c r="K26" s="19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3" ht="10.5" x14ac:dyDescent="0.25">
      <c r="A27" s="104"/>
      <c r="B27" s="104"/>
      <c r="C27" s="176" t="s">
        <v>486</v>
      </c>
      <c r="D27" s="192" t="s">
        <v>126</v>
      </c>
      <c r="E27" s="140">
        <v>0</v>
      </c>
      <c r="F27" s="140">
        <v>0</v>
      </c>
      <c r="G27" s="140">
        <v>0</v>
      </c>
      <c r="H27" s="140">
        <v>0</v>
      </c>
      <c r="I27" s="140">
        <v>0</v>
      </c>
      <c r="J27" s="140">
        <v>0</v>
      </c>
      <c r="K27" s="139">
        <v>0</v>
      </c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</row>
    <row r="28" spans="1:33" ht="10.5" x14ac:dyDescent="0.25">
      <c r="A28" s="104"/>
      <c r="B28" s="104"/>
      <c r="C28" s="179" t="s">
        <v>249</v>
      </c>
      <c r="D28" s="180" t="s">
        <v>128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3">
        <v>0</v>
      </c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</row>
    <row r="29" spans="1:33" ht="10.5" x14ac:dyDescent="0.25">
      <c r="A29" s="104"/>
      <c r="B29" s="104"/>
      <c r="C29" s="179" t="s">
        <v>250</v>
      </c>
      <c r="D29" s="180" t="s">
        <v>222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3">
        <v>0</v>
      </c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</row>
    <row r="30" spans="1:33" ht="10.5" x14ac:dyDescent="0.25">
      <c r="A30" s="104"/>
      <c r="B30" s="104"/>
      <c r="C30" s="266" t="s">
        <v>251</v>
      </c>
      <c r="D30" s="267" t="s">
        <v>223</v>
      </c>
      <c r="E30" s="208">
        <v>0</v>
      </c>
      <c r="F30" s="208">
        <v>0</v>
      </c>
      <c r="G30" s="208">
        <v>0</v>
      </c>
      <c r="H30" s="208">
        <v>0</v>
      </c>
      <c r="I30" s="208">
        <v>0</v>
      </c>
      <c r="J30" s="208">
        <v>0</v>
      </c>
      <c r="K30" s="219">
        <v>0</v>
      </c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</row>
    <row r="31" spans="1:33" ht="10.5" x14ac:dyDescent="0.25">
      <c r="A31" s="104"/>
      <c r="B31" s="104"/>
      <c r="C31" s="268" t="s">
        <v>245</v>
      </c>
      <c r="D31" s="269" t="s">
        <v>130</v>
      </c>
      <c r="E31" s="265">
        <v>0</v>
      </c>
      <c r="F31" s="265">
        <v>0</v>
      </c>
      <c r="G31" s="265">
        <v>0</v>
      </c>
      <c r="H31" s="265">
        <v>0</v>
      </c>
      <c r="I31" s="265">
        <v>0</v>
      </c>
      <c r="J31" s="265">
        <v>0</v>
      </c>
      <c r="K31" s="270">
        <v>0</v>
      </c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</row>
    <row r="32" spans="1:33" ht="10.5" x14ac:dyDescent="0.25">
      <c r="A32" s="104"/>
      <c r="B32" s="104"/>
      <c r="C32" s="183" t="s">
        <v>252</v>
      </c>
      <c r="D32" s="184" t="s">
        <v>137</v>
      </c>
      <c r="E32" s="161">
        <v>61974</v>
      </c>
      <c r="F32" s="161">
        <v>71800</v>
      </c>
      <c r="G32" s="161">
        <v>57305</v>
      </c>
      <c r="H32" s="161">
        <v>46293</v>
      </c>
      <c r="I32" s="161">
        <v>25470</v>
      </c>
      <c r="J32" s="161">
        <v>26639</v>
      </c>
      <c r="K32" s="159">
        <v>289481</v>
      </c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</row>
    <row r="33" spans="1:33" ht="10.5" x14ac:dyDescent="0.25">
      <c r="A33" s="104"/>
      <c r="B33" s="104"/>
      <c r="C33" s="183" t="s">
        <v>253</v>
      </c>
      <c r="D33" s="184" t="s">
        <v>254</v>
      </c>
      <c r="E33" s="231"/>
      <c r="F33" s="231"/>
      <c r="G33" s="231"/>
      <c r="H33" s="231"/>
      <c r="I33" s="231"/>
      <c r="J33" s="231"/>
      <c r="K33" s="194">
        <v>0</v>
      </c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</row>
    <row r="34" spans="1:33" ht="11" thickBot="1" x14ac:dyDescent="0.3">
      <c r="A34" s="104"/>
      <c r="B34" s="104"/>
      <c r="C34" s="109" t="s">
        <v>255</v>
      </c>
      <c r="D34" s="185" t="s">
        <v>256</v>
      </c>
      <c r="E34" s="232"/>
      <c r="F34" s="232"/>
      <c r="G34" s="232"/>
      <c r="H34" s="232"/>
      <c r="I34" s="232"/>
      <c r="J34" s="232"/>
      <c r="K34" s="195">
        <v>289481</v>
      </c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</row>
    <row r="35" spans="1:33" x14ac:dyDescent="0.2">
      <c r="A35" s="104"/>
      <c r="B35" s="104"/>
      <c r="C35" s="416" t="s">
        <v>491</v>
      </c>
      <c r="D35" s="416"/>
      <c r="E35" s="416"/>
      <c r="F35" s="416"/>
      <c r="G35" s="416"/>
      <c r="H35" s="416"/>
      <c r="I35" s="416"/>
      <c r="J35" s="416"/>
      <c r="K35" s="416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</row>
    <row r="36" spans="1:33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</row>
    <row r="37" spans="1:33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</row>
    <row r="38" spans="1:33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</row>
    <row r="39" spans="1:33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</row>
    <row r="40" spans="1:33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</row>
    <row r="41" spans="1:33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</row>
    <row r="42" spans="1:33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</row>
    <row r="43" spans="1:33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</row>
    <row r="44" spans="1:33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</row>
    <row r="45" spans="1:33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</row>
    <row r="46" spans="1:33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</row>
    <row r="47" spans="1:33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</row>
    <row r="48" spans="1:33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</row>
    <row r="49" spans="1:33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</row>
    <row r="50" spans="1:33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</row>
    <row r="51" spans="1:33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</row>
    <row r="52" spans="1:33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</row>
    <row r="53" spans="1:33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</row>
    <row r="54" spans="1:33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</row>
    <row r="55" spans="1:33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</row>
    <row r="56" spans="1:33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</row>
    <row r="57" spans="1:33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</row>
    <row r="58" spans="1:33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</row>
    <row r="59" spans="1:33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</row>
    <row r="60" spans="1:33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</row>
    <row r="61" spans="1:33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</row>
    <row r="62" spans="1:33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</row>
    <row r="63" spans="1:33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</row>
    <row r="64" spans="1:33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</row>
    <row r="65" spans="1:33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</row>
    <row r="66" spans="1:33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</row>
    <row r="67" spans="1:33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4"/>
      <c r="AC67" s="104"/>
      <c r="AD67" s="104"/>
      <c r="AE67" s="104"/>
      <c r="AF67" s="104"/>
      <c r="AG67" s="104"/>
    </row>
    <row r="68" spans="1:33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04"/>
      <c r="AC68" s="104"/>
      <c r="AD68" s="104"/>
      <c r="AE68" s="104"/>
      <c r="AF68" s="104"/>
      <c r="AG68" s="104"/>
    </row>
    <row r="69" spans="1:33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</row>
    <row r="70" spans="1:33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</row>
    <row r="71" spans="1:33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</row>
    <row r="72" spans="1:33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</row>
    <row r="73" spans="1:33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</row>
    <row r="74" spans="1:33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  <c r="AG74" s="104"/>
    </row>
    <row r="75" spans="1:33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</row>
    <row r="76" spans="1:33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</row>
    <row r="77" spans="1:33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</row>
    <row r="78" spans="1:33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</row>
    <row r="79" spans="1:33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</row>
    <row r="80" spans="1:33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</row>
    <row r="81" spans="1:33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</row>
    <row r="82" spans="1:33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</row>
    <row r="83" spans="1:33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</row>
    <row r="84" spans="1:33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</row>
    <row r="85" spans="1:33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</row>
    <row r="86" spans="1:33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</row>
    <row r="87" spans="1:33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</row>
    <row r="88" spans="1:33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</row>
    <row r="89" spans="1:33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</row>
    <row r="90" spans="1:33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</row>
    <row r="91" spans="1:33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</row>
    <row r="92" spans="1:33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</row>
    <row r="93" spans="1:33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</row>
    <row r="94" spans="1:33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</row>
    <row r="95" spans="1:33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  <c r="AG95" s="104"/>
    </row>
    <row r="96" spans="1:33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</row>
    <row r="97" spans="1:33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</row>
    <row r="98" spans="1:33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</row>
    <row r="99" spans="1:33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</row>
    <row r="100" spans="1:33" x14ac:dyDescent="0.2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</row>
    <row r="101" spans="1:33" ht="10.5" thickBot="1" x14ac:dyDescent="0.25">
      <c r="L101" s="104"/>
      <c r="M101" s="104"/>
    </row>
  </sheetData>
  <mergeCells count="2">
    <mergeCell ref="F4:J4"/>
    <mergeCell ref="C35:K35"/>
  </mergeCells>
  <hyperlinks>
    <hyperlink ref="A1" location="MAIN!A4" display="MAIN" xr:uid="{00000000-0004-0000-0D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8" tint="0.79985961485641044"/>
  </sheetPr>
  <dimension ref="A1:Z100"/>
  <sheetViews>
    <sheetView workbookViewId="0"/>
  </sheetViews>
  <sheetFormatPr defaultColWidth="9" defaultRowHeight="10" x14ac:dyDescent="0.2"/>
  <cols>
    <col min="1" max="1" width="9.6640625" style="3" customWidth="1"/>
    <col min="2" max="2" width="4.6640625" style="3" customWidth="1"/>
    <col min="3" max="3" width="47" style="123" customWidth="1"/>
    <col min="4" max="4" width="6.21875" style="123" bestFit="1" customWidth="1"/>
    <col min="5" max="10" width="14.44140625" style="123" customWidth="1"/>
    <col min="11" max="11" width="16.109375" style="123" customWidth="1"/>
    <col min="12" max="12" width="6.44140625" style="3" customWidth="1"/>
    <col min="13" max="16384" width="9" style="3"/>
  </cols>
  <sheetData>
    <row r="1" spans="1:26" ht="18.75" customHeight="1" thickBot="1" x14ac:dyDescent="0.25">
      <c r="A1" s="106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12.75" customHeight="1" x14ac:dyDescent="0.2">
      <c r="A2" s="104"/>
      <c r="B2" s="104"/>
      <c r="C2" s="22" t="s">
        <v>639</v>
      </c>
      <c r="D2" s="121"/>
      <c r="E2" s="121"/>
      <c r="F2" s="121"/>
      <c r="G2" s="121"/>
      <c r="H2" s="121"/>
      <c r="I2" s="121"/>
      <c r="J2" s="121"/>
      <c r="K2" s="121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x14ac:dyDescent="0.2">
      <c r="A3" s="104"/>
      <c r="B3" s="104"/>
      <c r="C3" s="121"/>
      <c r="D3" s="121"/>
      <c r="E3" s="121"/>
      <c r="F3" s="121"/>
      <c r="G3" s="121"/>
      <c r="H3" s="121"/>
      <c r="I3" s="121"/>
      <c r="J3" s="121"/>
      <c r="K3" s="121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36.75" customHeight="1" thickBot="1" x14ac:dyDescent="0.3">
      <c r="A4" s="104"/>
      <c r="B4" s="104"/>
      <c r="C4" s="105" t="s">
        <v>632</v>
      </c>
      <c r="D4" s="105"/>
      <c r="E4" s="111" t="s">
        <v>490</v>
      </c>
      <c r="F4" s="415" t="s">
        <v>492</v>
      </c>
      <c r="G4" s="415"/>
      <c r="H4" s="415"/>
      <c r="I4" s="415"/>
      <c r="J4" s="415"/>
      <c r="K4" s="26" t="s">
        <v>284</v>
      </c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10.5" hidden="1" x14ac:dyDescent="0.25">
      <c r="A5" s="104"/>
      <c r="B5" s="104"/>
      <c r="C5" s="189"/>
      <c r="D5" s="174"/>
      <c r="E5" s="175" t="s">
        <v>260</v>
      </c>
      <c r="F5" s="175" t="s">
        <v>261</v>
      </c>
      <c r="G5" s="175" t="s">
        <v>287</v>
      </c>
      <c r="H5" s="175" t="s">
        <v>288</v>
      </c>
      <c r="I5" s="175" t="s">
        <v>289</v>
      </c>
      <c r="J5" s="175" t="s">
        <v>262</v>
      </c>
      <c r="K5" s="175" t="s">
        <v>290</v>
      </c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ht="21.75" customHeight="1" x14ac:dyDescent="0.25">
      <c r="A6" s="104"/>
      <c r="B6" s="104"/>
      <c r="C6" s="249"/>
      <c r="D6" s="184"/>
      <c r="E6" s="233"/>
      <c r="F6" s="191" t="s">
        <v>609</v>
      </c>
      <c r="G6" s="191" t="s">
        <v>610</v>
      </c>
      <c r="H6" s="191" t="s">
        <v>611</v>
      </c>
      <c r="I6" s="191" t="s">
        <v>624</v>
      </c>
      <c r="J6" s="191" t="s">
        <v>623</v>
      </c>
      <c r="K6" s="233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ht="10.5" x14ac:dyDescent="0.25">
      <c r="A7" s="104"/>
      <c r="B7" s="104"/>
      <c r="C7" s="190"/>
      <c r="D7" s="192"/>
      <c r="E7" s="193" t="s">
        <v>291</v>
      </c>
      <c r="F7" s="193" t="s">
        <v>292</v>
      </c>
      <c r="G7" s="193" t="s">
        <v>293</v>
      </c>
      <c r="H7" s="193" t="s">
        <v>294</v>
      </c>
      <c r="I7" s="193" t="s">
        <v>295</v>
      </c>
      <c r="J7" s="193" t="s">
        <v>265</v>
      </c>
      <c r="K7" s="193" t="s">
        <v>266</v>
      </c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ht="10.5" x14ac:dyDescent="0.25">
      <c r="A8" s="104"/>
      <c r="B8" s="104"/>
      <c r="C8" s="183" t="s">
        <v>237</v>
      </c>
      <c r="D8" s="184" t="s">
        <v>264</v>
      </c>
      <c r="E8" s="250"/>
      <c r="F8" s="250"/>
      <c r="G8" s="250"/>
      <c r="H8" s="250"/>
      <c r="I8" s="250"/>
      <c r="J8" s="250"/>
      <c r="K8" s="19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10.5" x14ac:dyDescent="0.25">
      <c r="A9" s="104"/>
      <c r="B9" s="104"/>
      <c r="C9" s="229" t="s">
        <v>268</v>
      </c>
      <c r="D9" s="230" t="s">
        <v>269</v>
      </c>
      <c r="E9" s="140">
        <v>656551</v>
      </c>
      <c r="F9" s="140">
        <v>858901</v>
      </c>
      <c r="G9" s="140">
        <v>427227</v>
      </c>
      <c r="H9" s="140">
        <v>235877</v>
      </c>
      <c r="I9" s="140">
        <v>214825</v>
      </c>
      <c r="J9" s="140">
        <v>128186</v>
      </c>
      <c r="K9" s="139">
        <v>2521567</v>
      </c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ht="10.5" x14ac:dyDescent="0.25">
      <c r="A10" s="104"/>
      <c r="B10" s="104"/>
      <c r="C10" s="251" t="s">
        <v>244</v>
      </c>
      <c r="D10" s="252" t="s">
        <v>270</v>
      </c>
      <c r="E10" s="253">
        <v>47366</v>
      </c>
      <c r="F10" s="253">
        <v>257447</v>
      </c>
      <c r="G10" s="253">
        <v>312348</v>
      </c>
      <c r="H10" s="253">
        <v>8849</v>
      </c>
      <c r="I10" s="253">
        <v>4652</v>
      </c>
      <c r="J10" s="253">
        <v>1306</v>
      </c>
      <c r="K10" s="157">
        <v>631968</v>
      </c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10.5" x14ac:dyDescent="0.25">
      <c r="A11" s="104"/>
      <c r="B11" s="104"/>
      <c r="C11" s="403" t="s">
        <v>245</v>
      </c>
      <c r="D11" s="184" t="s">
        <v>271</v>
      </c>
      <c r="E11" s="161">
        <v>609185</v>
      </c>
      <c r="F11" s="161">
        <v>601454</v>
      </c>
      <c r="G11" s="161">
        <v>114879</v>
      </c>
      <c r="H11" s="161">
        <v>227028</v>
      </c>
      <c r="I11" s="161">
        <v>210173</v>
      </c>
      <c r="J11" s="161">
        <v>126880</v>
      </c>
      <c r="K11" s="159">
        <v>1889599</v>
      </c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</row>
    <row r="12" spans="1:26" ht="10.5" x14ac:dyDescent="0.25">
      <c r="A12" s="104"/>
      <c r="B12" s="104"/>
      <c r="C12" s="183" t="s">
        <v>246</v>
      </c>
      <c r="D12" s="184" t="s">
        <v>264</v>
      </c>
      <c r="E12" s="250"/>
      <c r="F12" s="250"/>
      <c r="G12" s="250"/>
      <c r="H12" s="250"/>
      <c r="I12" s="250"/>
      <c r="J12" s="250"/>
      <c r="K12" s="19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10.5" x14ac:dyDescent="0.25">
      <c r="A13" s="104"/>
      <c r="B13" s="104"/>
      <c r="C13" s="229" t="s">
        <v>268</v>
      </c>
      <c r="D13" s="181" t="s">
        <v>272</v>
      </c>
      <c r="E13" s="140">
        <v>656523</v>
      </c>
      <c r="F13" s="140">
        <v>858901</v>
      </c>
      <c r="G13" s="140">
        <v>425065</v>
      </c>
      <c r="H13" s="140">
        <v>244183</v>
      </c>
      <c r="I13" s="140">
        <v>214825</v>
      </c>
      <c r="J13" s="140">
        <v>122758</v>
      </c>
      <c r="K13" s="139">
        <v>2522255</v>
      </c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10.5" x14ac:dyDescent="0.25">
      <c r="A14" s="104"/>
      <c r="B14" s="104"/>
      <c r="C14" s="254" t="s">
        <v>244</v>
      </c>
      <c r="D14" s="255" t="s">
        <v>273</v>
      </c>
      <c r="E14" s="253">
        <v>47366</v>
      </c>
      <c r="F14" s="253">
        <v>257447</v>
      </c>
      <c r="G14" s="253">
        <v>310286</v>
      </c>
      <c r="H14" s="253">
        <v>8857</v>
      </c>
      <c r="I14" s="253">
        <v>4653</v>
      </c>
      <c r="J14" s="253">
        <v>1306</v>
      </c>
      <c r="K14" s="157">
        <v>629915</v>
      </c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10.5" x14ac:dyDescent="0.25">
      <c r="A15" s="104"/>
      <c r="B15" s="104"/>
      <c r="C15" s="403" t="s">
        <v>245</v>
      </c>
      <c r="D15" s="184" t="s">
        <v>274</v>
      </c>
      <c r="E15" s="161">
        <v>609157</v>
      </c>
      <c r="F15" s="161">
        <v>601454</v>
      </c>
      <c r="G15" s="161">
        <v>114779</v>
      </c>
      <c r="H15" s="161">
        <v>235326</v>
      </c>
      <c r="I15" s="161">
        <v>210172</v>
      </c>
      <c r="J15" s="161">
        <v>121452</v>
      </c>
      <c r="K15" s="159">
        <v>1892340</v>
      </c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10.5" x14ac:dyDescent="0.25">
      <c r="A16" s="104"/>
      <c r="B16" s="104"/>
      <c r="C16" s="183" t="s">
        <v>247</v>
      </c>
      <c r="D16" s="184" t="s">
        <v>264</v>
      </c>
      <c r="E16" s="250"/>
      <c r="F16" s="250"/>
      <c r="G16" s="250"/>
      <c r="H16" s="250"/>
      <c r="I16" s="250"/>
      <c r="J16" s="250"/>
      <c r="K16" s="19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10.5" x14ac:dyDescent="0.25">
      <c r="A17" s="104"/>
      <c r="B17" s="104"/>
      <c r="C17" s="229" t="s">
        <v>268</v>
      </c>
      <c r="D17" s="256" t="s">
        <v>275</v>
      </c>
      <c r="E17" s="140">
        <v>458770</v>
      </c>
      <c r="F17" s="140">
        <v>793929</v>
      </c>
      <c r="G17" s="140">
        <v>289921</v>
      </c>
      <c r="H17" s="140">
        <v>218048</v>
      </c>
      <c r="I17" s="140">
        <v>172628</v>
      </c>
      <c r="J17" s="140">
        <v>81064</v>
      </c>
      <c r="K17" s="139">
        <v>2014360</v>
      </c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10.5" x14ac:dyDescent="0.25">
      <c r="A18" s="104"/>
      <c r="B18" s="104"/>
      <c r="C18" s="254" t="s">
        <v>244</v>
      </c>
      <c r="D18" s="255" t="s">
        <v>276</v>
      </c>
      <c r="E18" s="253">
        <v>34607</v>
      </c>
      <c r="F18" s="253">
        <v>225256</v>
      </c>
      <c r="G18" s="253">
        <v>222294</v>
      </c>
      <c r="H18" s="253">
        <v>1680</v>
      </c>
      <c r="I18" s="253">
        <v>-2033</v>
      </c>
      <c r="J18" s="253">
        <v>1703</v>
      </c>
      <c r="K18" s="157">
        <v>483507</v>
      </c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10.5" x14ac:dyDescent="0.25">
      <c r="A19" s="104"/>
      <c r="B19" s="104"/>
      <c r="C19" s="403" t="s">
        <v>245</v>
      </c>
      <c r="D19" s="184" t="s">
        <v>277</v>
      </c>
      <c r="E19" s="161">
        <v>424163</v>
      </c>
      <c r="F19" s="161">
        <v>568673</v>
      </c>
      <c r="G19" s="161">
        <v>67627</v>
      </c>
      <c r="H19" s="161">
        <v>216368</v>
      </c>
      <c r="I19" s="161">
        <v>174661</v>
      </c>
      <c r="J19" s="161">
        <v>79361</v>
      </c>
      <c r="K19" s="159">
        <v>1530853</v>
      </c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</row>
    <row r="20" spans="1:26" ht="10.5" x14ac:dyDescent="0.25">
      <c r="A20" s="104"/>
      <c r="B20" s="104"/>
      <c r="C20" s="183" t="s">
        <v>248</v>
      </c>
      <c r="D20" s="184" t="s">
        <v>264</v>
      </c>
      <c r="E20" s="250"/>
      <c r="F20" s="250"/>
      <c r="G20" s="250"/>
      <c r="H20" s="250"/>
      <c r="I20" s="250"/>
      <c r="J20" s="250"/>
      <c r="K20" s="19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</row>
    <row r="21" spans="1:26" ht="10.5" x14ac:dyDescent="0.25">
      <c r="A21" s="104"/>
      <c r="B21" s="104"/>
      <c r="C21" s="229" t="s">
        <v>268</v>
      </c>
      <c r="D21" s="256" t="s">
        <v>278</v>
      </c>
      <c r="E21" s="140">
        <v>0</v>
      </c>
      <c r="F21" s="140">
        <v>0</v>
      </c>
      <c r="G21" s="140">
        <v>0</v>
      </c>
      <c r="H21" s="140">
        <v>0</v>
      </c>
      <c r="I21" s="140">
        <v>0</v>
      </c>
      <c r="J21" s="140">
        <v>0</v>
      </c>
      <c r="K21" s="139">
        <v>0</v>
      </c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</row>
    <row r="22" spans="1:26" ht="10.5" x14ac:dyDescent="0.25">
      <c r="A22" s="104"/>
      <c r="B22" s="104"/>
      <c r="C22" s="254" t="s">
        <v>251</v>
      </c>
      <c r="D22" s="255" t="s">
        <v>279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157">
        <v>0</v>
      </c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</row>
    <row r="23" spans="1:26" ht="10.5" x14ac:dyDescent="0.25">
      <c r="A23" s="104"/>
      <c r="B23" s="104"/>
      <c r="C23" s="403" t="s">
        <v>245</v>
      </c>
      <c r="D23" s="184" t="s">
        <v>280</v>
      </c>
      <c r="E23" s="161">
        <v>0</v>
      </c>
      <c r="F23" s="161">
        <v>0</v>
      </c>
      <c r="G23" s="161">
        <v>0</v>
      </c>
      <c r="H23" s="161">
        <v>0</v>
      </c>
      <c r="I23" s="161">
        <v>0</v>
      </c>
      <c r="J23" s="161">
        <v>0</v>
      </c>
      <c r="K23" s="159">
        <v>0</v>
      </c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</row>
    <row r="24" spans="1:26" ht="10.5" x14ac:dyDescent="0.25">
      <c r="A24" s="104"/>
      <c r="B24" s="104"/>
      <c r="C24" s="183" t="s">
        <v>252</v>
      </c>
      <c r="D24" s="184" t="s">
        <v>281</v>
      </c>
      <c r="E24" s="161">
        <v>224287</v>
      </c>
      <c r="F24" s="161">
        <v>29024</v>
      </c>
      <c r="G24" s="161">
        <v>42180</v>
      </c>
      <c r="H24" s="161">
        <v>80026</v>
      </c>
      <c r="I24" s="161">
        <v>23190</v>
      </c>
      <c r="J24" s="161">
        <v>41941</v>
      </c>
      <c r="K24" s="159">
        <v>440648</v>
      </c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</row>
    <row r="25" spans="1:26" ht="10.5" x14ac:dyDescent="0.25">
      <c r="A25" s="104"/>
      <c r="B25" s="104"/>
      <c r="C25" s="183" t="s">
        <v>253</v>
      </c>
      <c r="D25" s="184" t="s">
        <v>282</v>
      </c>
      <c r="E25" s="231"/>
      <c r="F25" s="231"/>
      <c r="G25" s="231"/>
      <c r="H25" s="231"/>
      <c r="I25" s="231"/>
      <c r="J25" s="231"/>
      <c r="K25" s="194">
        <v>27084</v>
      </c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</row>
    <row r="26" spans="1:26" ht="11" thickBot="1" x14ac:dyDescent="0.3">
      <c r="A26" s="104"/>
      <c r="B26" s="104"/>
      <c r="C26" s="109" t="s">
        <v>255</v>
      </c>
      <c r="D26" s="185" t="s">
        <v>283</v>
      </c>
      <c r="E26" s="232"/>
      <c r="F26" s="232"/>
      <c r="G26" s="232"/>
      <c r="H26" s="232"/>
      <c r="I26" s="232"/>
      <c r="J26" s="232"/>
      <c r="K26" s="195">
        <v>467732</v>
      </c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</row>
    <row r="27" spans="1:26" x14ac:dyDescent="0.2">
      <c r="A27" s="104"/>
      <c r="B27" s="104"/>
      <c r="C27" s="416" t="s">
        <v>491</v>
      </c>
      <c r="D27" s="416"/>
      <c r="E27" s="416"/>
      <c r="F27" s="416"/>
      <c r="G27" s="416"/>
      <c r="H27" s="416"/>
      <c r="I27" s="416"/>
      <c r="J27" s="416"/>
      <c r="K27" s="416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</row>
    <row r="28" spans="1:26" x14ac:dyDescent="0.2">
      <c r="A28" s="104"/>
      <c r="B28" s="104"/>
      <c r="C28" s="121"/>
      <c r="D28" s="121"/>
      <c r="E28" s="121"/>
      <c r="F28" s="121"/>
      <c r="G28" s="121"/>
      <c r="H28" s="121"/>
      <c r="I28" s="121"/>
      <c r="J28" s="121"/>
      <c r="K28" s="121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</row>
    <row r="29" spans="1:26" x14ac:dyDescent="0.2">
      <c r="A29" s="104"/>
      <c r="B29" s="104"/>
      <c r="C29" s="121"/>
      <c r="D29" s="121"/>
      <c r="E29" s="121"/>
      <c r="F29" s="121"/>
      <c r="G29" s="121"/>
      <c r="H29" s="121"/>
      <c r="I29" s="121"/>
      <c r="J29" s="121"/>
      <c r="K29" s="121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</row>
    <row r="30" spans="1:26" x14ac:dyDescent="0.2">
      <c r="A30" s="104"/>
      <c r="B30" s="104"/>
      <c r="C30" s="121"/>
      <c r="D30" s="121"/>
      <c r="E30" s="121"/>
      <c r="F30" s="121"/>
      <c r="G30" s="121"/>
      <c r="H30" s="121"/>
      <c r="I30" s="121"/>
      <c r="J30" s="121"/>
      <c r="K30" s="121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</row>
    <row r="31" spans="1:26" x14ac:dyDescent="0.2">
      <c r="A31" s="104"/>
      <c r="B31" s="104"/>
      <c r="C31" s="121"/>
      <c r="D31" s="121"/>
      <c r="E31" s="121"/>
      <c r="F31" s="121"/>
      <c r="G31" s="121"/>
      <c r="H31" s="121"/>
      <c r="I31" s="121"/>
      <c r="J31" s="121"/>
      <c r="K31" s="121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</row>
    <row r="32" spans="1:26" x14ac:dyDescent="0.2">
      <c r="A32" s="104"/>
      <c r="B32" s="104"/>
      <c r="C32" s="121"/>
      <c r="D32" s="121"/>
      <c r="E32" s="121"/>
      <c r="F32" s="121"/>
      <c r="G32" s="121"/>
      <c r="H32" s="121"/>
      <c r="I32" s="121"/>
      <c r="J32" s="121"/>
      <c r="K32" s="121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</row>
    <row r="33" spans="1:26" x14ac:dyDescent="0.2">
      <c r="A33" s="104"/>
      <c r="B33" s="104"/>
      <c r="C33" s="121"/>
      <c r="D33" s="121"/>
      <c r="E33" s="121"/>
      <c r="F33" s="121"/>
      <c r="G33" s="121"/>
      <c r="H33" s="121"/>
      <c r="I33" s="121"/>
      <c r="J33" s="121"/>
      <c r="K33" s="121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</row>
    <row r="34" spans="1:26" x14ac:dyDescent="0.2">
      <c r="A34" s="104"/>
      <c r="B34" s="104"/>
      <c r="C34" s="121"/>
      <c r="D34" s="121"/>
      <c r="E34" s="121"/>
      <c r="F34" s="121"/>
      <c r="G34" s="121"/>
      <c r="H34" s="121"/>
      <c r="I34" s="121"/>
      <c r="J34" s="121"/>
      <c r="K34" s="121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</row>
    <row r="35" spans="1:26" x14ac:dyDescent="0.2">
      <c r="A35" s="104"/>
      <c r="B35" s="104"/>
      <c r="C35" s="121"/>
      <c r="D35" s="121"/>
      <c r="E35" s="121"/>
      <c r="F35" s="121"/>
      <c r="G35" s="121"/>
      <c r="H35" s="121"/>
      <c r="I35" s="121"/>
      <c r="J35" s="121"/>
      <c r="K35" s="121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</row>
    <row r="36" spans="1:26" x14ac:dyDescent="0.2">
      <c r="A36" s="104"/>
      <c r="B36" s="104"/>
      <c r="C36" s="121"/>
      <c r="D36" s="121"/>
      <c r="E36" s="121"/>
      <c r="F36" s="121"/>
      <c r="G36" s="121"/>
      <c r="H36" s="121"/>
      <c r="I36" s="121"/>
      <c r="J36" s="121"/>
      <c r="K36" s="121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</row>
    <row r="37" spans="1:26" x14ac:dyDescent="0.2">
      <c r="A37" s="104"/>
      <c r="B37" s="104"/>
      <c r="C37" s="121"/>
      <c r="D37" s="121"/>
      <c r="E37" s="121"/>
      <c r="F37" s="121"/>
      <c r="G37" s="121"/>
      <c r="H37" s="121"/>
      <c r="I37" s="121"/>
      <c r="J37" s="121"/>
      <c r="K37" s="121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</row>
    <row r="38" spans="1:26" x14ac:dyDescent="0.2">
      <c r="A38" s="104"/>
      <c r="B38" s="104"/>
      <c r="C38" s="121"/>
      <c r="D38" s="121"/>
      <c r="E38" s="121"/>
      <c r="F38" s="121"/>
      <c r="G38" s="121"/>
      <c r="H38" s="121"/>
      <c r="I38" s="121"/>
      <c r="J38" s="121"/>
      <c r="K38" s="121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</row>
    <row r="39" spans="1:26" x14ac:dyDescent="0.2">
      <c r="A39" s="104"/>
      <c r="B39" s="104"/>
      <c r="C39" s="121"/>
      <c r="D39" s="121"/>
      <c r="E39" s="121"/>
      <c r="F39" s="121"/>
      <c r="G39" s="121"/>
      <c r="H39" s="121"/>
      <c r="I39" s="121"/>
      <c r="J39" s="121"/>
      <c r="K39" s="121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</row>
    <row r="40" spans="1:26" x14ac:dyDescent="0.2">
      <c r="A40" s="104"/>
      <c r="B40" s="104"/>
      <c r="C40" s="121"/>
      <c r="D40" s="121"/>
      <c r="E40" s="121"/>
      <c r="F40" s="121"/>
      <c r="G40" s="121"/>
      <c r="H40" s="121"/>
      <c r="I40" s="121"/>
      <c r="J40" s="121"/>
      <c r="K40" s="121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</row>
    <row r="41" spans="1:26" x14ac:dyDescent="0.2">
      <c r="A41" s="104"/>
      <c r="B41" s="104"/>
      <c r="C41" s="121"/>
      <c r="D41" s="121"/>
      <c r="E41" s="121"/>
      <c r="F41" s="121"/>
      <c r="G41" s="121"/>
      <c r="H41" s="121"/>
      <c r="I41" s="121"/>
      <c r="J41" s="121"/>
      <c r="K41" s="121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</row>
    <row r="42" spans="1:26" x14ac:dyDescent="0.2">
      <c r="A42" s="104"/>
      <c r="B42" s="104"/>
      <c r="C42" s="121"/>
      <c r="D42" s="121"/>
      <c r="E42" s="121"/>
      <c r="F42" s="121"/>
      <c r="G42" s="121"/>
      <c r="H42" s="121"/>
      <c r="I42" s="121"/>
      <c r="J42" s="121"/>
      <c r="K42" s="121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</row>
    <row r="43" spans="1:26" x14ac:dyDescent="0.2">
      <c r="A43" s="104"/>
      <c r="B43" s="104"/>
      <c r="C43" s="121"/>
      <c r="D43" s="121"/>
      <c r="E43" s="121"/>
      <c r="F43" s="121"/>
      <c r="G43" s="121"/>
      <c r="H43" s="121"/>
      <c r="I43" s="121"/>
      <c r="J43" s="121"/>
      <c r="K43" s="121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</row>
    <row r="44" spans="1:26" x14ac:dyDescent="0.2">
      <c r="A44" s="104"/>
      <c r="B44" s="104"/>
      <c r="C44" s="121"/>
      <c r="D44" s="121"/>
      <c r="E44" s="121"/>
      <c r="F44" s="121"/>
      <c r="G44" s="121"/>
      <c r="H44" s="121"/>
      <c r="I44" s="121"/>
      <c r="J44" s="121"/>
      <c r="K44" s="121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</row>
    <row r="45" spans="1:26" x14ac:dyDescent="0.2">
      <c r="A45" s="104"/>
      <c r="B45" s="104"/>
      <c r="C45" s="121"/>
      <c r="D45" s="121"/>
      <c r="E45" s="121"/>
      <c r="F45" s="121"/>
      <c r="G45" s="121"/>
      <c r="H45" s="121"/>
      <c r="I45" s="121"/>
      <c r="J45" s="121"/>
      <c r="K45" s="121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</row>
    <row r="46" spans="1:26" x14ac:dyDescent="0.2">
      <c r="A46" s="104"/>
      <c r="B46" s="104"/>
      <c r="C46" s="121"/>
      <c r="D46" s="121"/>
      <c r="E46" s="121"/>
      <c r="F46" s="121"/>
      <c r="G46" s="121"/>
      <c r="H46" s="121"/>
      <c r="I46" s="121"/>
      <c r="J46" s="121"/>
      <c r="K46" s="121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</row>
    <row r="47" spans="1:26" x14ac:dyDescent="0.2">
      <c r="A47" s="104"/>
      <c r="B47" s="104"/>
      <c r="C47" s="121"/>
      <c r="D47" s="121"/>
      <c r="E47" s="121"/>
      <c r="F47" s="121"/>
      <c r="G47" s="121"/>
      <c r="H47" s="121"/>
      <c r="I47" s="121"/>
      <c r="J47" s="121"/>
      <c r="K47" s="121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</row>
    <row r="48" spans="1:26" x14ac:dyDescent="0.2">
      <c r="A48" s="104"/>
      <c r="B48" s="104"/>
      <c r="C48" s="121"/>
      <c r="D48" s="121"/>
      <c r="E48" s="121"/>
      <c r="F48" s="121"/>
      <c r="G48" s="121"/>
      <c r="H48" s="121"/>
      <c r="I48" s="121"/>
      <c r="J48" s="121"/>
      <c r="K48" s="121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</row>
    <row r="49" spans="1:26" x14ac:dyDescent="0.2">
      <c r="A49" s="104"/>
      <c r="B49" s="104"/>
      <c r="C49" s="121"/>
      <c r="D49" s="121"/>
      <c r="E49" s="121"/>
      <c r="F49" s="121"/>
      <c r="G49" s="121"/>
      <c r="H49" s="121"/>
      <c r="I49" s="121"/>
      <c r="J49" s="121"/>
      <c r="K49" s="121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</row>
    <row r="50" spans="1:26" x14ac:dyDescent="0.2">
      <c r="A50" s="104"/>
      <c r="B50" s="104"/>
      <c r="C50" s="121"/>
      <c r="D50" s="121"/>
      <c r="E50" s="121"/>
      <c r="F50" s="121"/>
      <c r="G50" s="121"/>
      <c r="H50" s="121"/>
      <c r="I50" s="121"/>
      <c r="J50" s="121"/>
      <c r="K50" s="121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</row>
    <row r="51" spans="1:26" x14ac:dyDescent="0.2">
      <c r="A51" s="104"/>
      <c r="B51" s="104"/>
      <c r="C51" s="121"/>
      <c r="D51" s="121"/>
      <c r="E51" s="121"/>
      <c r="F51" s="121"/>
      <c r="G51" s="121"/>
      <c r="H51" s="121"/>
      <c r="I51" s="121"/>
      <c r="J51" s="121"/>
      <c r="K51" s="121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</row>
    <row r="52" spans="1:26" x14ac:dyDescent="0.2">
      <c r="A52" s="104"/>
      <c r="B52" s="104"/>
      <c r="C52" s="121"/>
      <c r="D52" s="121"/>
      <c r="E52" s="121"/>
      <c r="F52" s="121"/>
      <c r="G52" s="121"/>
      <c r="H52" s="121"/>
      <c r="I52" s="121"/>
      <c r="J52" s="121"/>
      <c r="K52" s="121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x14ac:dyDescent="0.2">
      <c r="A53" s="104"/>
      <c r="B53" s="104"/>
      <c r="C53" s="121"/>
      <c r="D53" s="121"/>
      <c r="E53" s="121"/>
      <c r="F53" s="121"/>
      <c r="G53" s="121"/>
      <c r="H53" s="121"/>
      <c r="I53" s="121"/>
      <c r="J53" s="121"/>
      <c r="K53" s="121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x14ac:dyDescent="0.2">
      <c r="A54" s="104"/>
      <c r="B54" s="104"/>
      <c r="C54" s="121"/>
      <c r="D54" s="121"/>
      <c r="E54" s="121"/>
      <c r="F54" s="121"/>
      <c r="G54" s="121"/>
      <c r="H54" s="121"/>
      <c r="I54" s="121"/>
      <c r="J54" s="121"/>
      <c r="K54" s="121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x14ac:dyDescent="0.2">
      <c r="A55" s="104"/>
      <c r="B55" s="104"/>
      <c r="C55" s="121"/>
      <c r="D55" s="121"/>
      <c r="E55" s="121"/>
      <c r="F55" s="121"/>
      <c r="G55" s="121"/>
      <c r="H55" s="121"/>
      <c r="I55" s="121"/>
      <c r="J55" s="121"/>
      <c r="K55" s="121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</row>
    <row r="56" spans="1:26" x14ac:dyDescent="0.2">
      <c r="A56" s="104"/>
      <c r="B56" s="104"/>
      <c r="C56" s="121"/>
      <c r="D56" s="121"/>
      <c r="E56" s="121"/>
      <c r="F56" s="121"/>
      <c r="G56" s="121"/>
      <c r="H56" s="121"/>
      <c r="I56" s="121"/>
      <c r="J56" s="121"/>
      <c r="K56" s="121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</row>
    <row r="57" spans="1:26" x14ac:dyDescent="0.2">
      <c r="A57" s="104"/>
      <c r="B57" s="104"/>
      <c r="C57" s="121"/>
      <c r="D57" s="121"/>
      <c r="E57" s="121"/>
      <c r="F57" s="121"/>
      <c r="G57" s="121"/>
      <c r="H57" s="121"/>
      <c r="I57" s="121"/>
      <c r="J57" s="121"/>
      <c r="K57" s="121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</row>
    <row r="58" spans="1:26" x14ac:dyDescent="0.2">
      <c r="A58" s="104"/>
      <c r="B58" s="104"/>
      <c r="C58" s="121"/>
      <c r="D58" s="121"/>
      <c r="E58" s="121"/>
      <c r="F58" s="121"/>
      <c r="G58" s="121"/>
      <c r="H58" s="121"/>
      <c r="I58" s="121"/>
      <c r="J58" s="121"/>
      <c r="K58" s="121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</row>
    <row r="59" spans="1:26" x14ac:dyDescent="0.2">
      <c r="A59" s="104"/>
      <c r="B59" s="104"/>
      <c r="C59" s="121"/>
      <c r="D59" s="121"/>
      <c r="E59" s="121"/>
      <c r="F59" s="121"/>
      <c r="G59" s="121"/>
      <c r="H59" s="121"/>
      <c r="I59" s="121"/>
      <c r="J59" s="121"/>
      <c r="K59" s="121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</row>
    <row r="60" spans="1:26" x14ac:dyDescent="0.2">
      <c r="A60" s="104"/>
      <c r="B60" s="104"/>
      <c r="C60" s="121"/>
      <c r="D60" s="121"/>
      <c r="E60" s="121"/>
      <c r="F60" s="121"/>
      <c r="G60" s="121"/>
      <c r="H60" s="121"/>
      <c r="I60" s="121"/>
      <c r="J60" s="121"/>
      <c r="K60" s="121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x14ac:dyDescent="0.2">
      <c r="A61" s="104"/>
      <c r="B61" s="104"/>
      <c r="C61" s="121"/>
      <c r="D61" s="121"/>
      <c r="E61" s="121"/>
      <c r="F61" s="121"/>
      <c r="G61" s="121"/>
      <c r="H61" s="121"/>
      <c r="I61" s="121"/>
      <c r="J61" s="121"/>
      <c r="K61" s="121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x14ac:dyDescent="0.2">
      <c r="A62" s="104"/>
      <c r="B62" s="104"/>
      <c r="C62" s="121"/>
      <c r="D62" s="121"/>
      <c r="E62" s="121"/>
      <c r="F62" s="121"/>
      <c r="G62" s="121"/>
      <c r="H62" s="121"/>
      <c r="I62" s="121"/>
      <c r="J62" s="121"/>
      <c r="K62" s="121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</row>
    <row r="63" spans="1:26" x14ac:dyDescent="0.2">
      <c r="A63" s="104"/>
      <c r="B63" s="104"/>
      <c r="C63" s="121"/>
      <c r="D63" s="121"/>
      <c r="E63" s="121"/>
      <c r="F63" s="121"/>
      <c r="G63" s="121"/>
      <c r="H63" s="121"/>
      <c r="I63" s="121"/>
      <c r="J63" s="121"/>
      <c r="K63" s="121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</row>
    <row r="64" spans="1:26" x14ac:dyDescent="0.2">
      <c r="A64" s="104"/>
      <c r="B64" s="104"/>
      <c r="C64" s="121"/>
      <c r="D64" s="121"/>
      <c r="E64" s="121"/>
      <c r="F64" s="121"/>
      <c r="G64" s="121"/>
      <c r="H64" s="121"/>
      <c r="I64" s="121"/>
      <c r="J64" s="121"/>
      <c r="K64" s="121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</row>
    <row r="65" spans="1:26" x14ac:dyDescent="0.2">
      <c r="A65" s="104"/>
      <c r="B65" s="104"/>
      <c r="C65" s="121"/>
      <c r="D65" s="121"/>
      <c r="E65" s="121"/>
      <c r="F65" s="121"/>
      <c r="G65" s="121"/>
      <c r="H65" s="121"/>
      <c r="I65" s="121"/>
      <c r="J65" s="121"/>
      <c r="K65" s="121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</row>
    <row r="66" spans="1:26" x14ac:dyDescent="0.2">
      <c r="A66" s="104"/>
      <c r="B66" s="104"/>
      <c r="C66" s="121"/>
      <c r="D66" s="121"/>
      <c r="E66" s="121"/>
      <c r="F66" s="121"/>
      <c r="G66" s="121"/>
      <c r="H66" s="121"/>
      <c r="I66" s="121"/>
      <c r="J66" s="121"/>
      <c r="K66" s="121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x14ac:dyDescent="0.2">
      <c r="A67" s="104"/>
      <c r="B67" s="104"/>
      <c r="C67" s="121"/>
      <c r="D67" s="121"/>
      <c r="E67" s="121"/>
      <c r="F67" s="121"/>
      <c r="G67" s="121"/>
      <c r="H67" s="121"/>
      <c r="I67" s="121"/>
      <c r="J67" s="121"/>
      <c r="K67" s="121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x14ac:dyDescent="0.2">
      <c r="A68" s="104"/>
      <c r="B68" s="104"/>
      <c r="C68" s="121"/>
      <c r="D68" s="121"/>
      <c r="E68" s="121"/>
      <c r="F68" s="121"/>
      <c r="G68" s="121"/>
      <c r="H68" s="121"/>
      <c r="I68" s="121"/>
      <c r="J68" s="121"/>
      <c r="K68" s="121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x14ac:dyDescent="0.2">
      <c r="A69" s="104"/>
      <c r="B69" s="104"/>
      <c r="C69" s="121"/>
      <c r="D69" s="121"/>
      <c r="E69" s="121"/>
      <c r="F69" s="121"/>
      <c r="G69" s="121"/>
      <c r="H69" s="121"/>
      <c r="I69" s="121"/>
      <c r="J69" s="121"/>
      <c r="K69" s="121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</row>
    <row r="70" spans="1:26" x14ac:dyDescent="0.2">
      <c r="A70" s="104"/>
      <c r="B70" s="104"/>
      <c r="C70" s="121"/>
      <c r="D70" s="121"/>
      <c r="E70" s="121"/>
      <c r="F70" s="121"/>
      <c r="G70" s="121"/>
      <c r="H70" s="121"/>
      <c r="I70" s="121"/>
      <c r="J70" s="121"/>
      <c r="K70" s="121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</row>
    <row r="71" spans="1:26" x14ac:dyDescent="0.2">
      <c r="A71" s="104"/>
      <c r="B71" s="104"/>
      <c r="C71" s="121"/>
      <c r="D71" s="121"/>
      <c r="E71" s="121"/>
      <c r="F71" s="121"/>
      <c r="G71" s="121"/>
      <c r="H71" s="121"/>
      <c r="I71" s="121"/>
      <c r="J71" s="121"/>
      <c r="K71" s="121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</row>
    <row r="72" spans="1:26" x14ac:dyDescent="0.2">
      <c r="A72" s="104"/>
      <c r="B72" s="104"/>
      <c r="C72" s="121"/>
      <c r="D72" s="121"/>
      <c r="E72" s="121"/>
      <c r="F72" s="121"/>
      <c r="G72" s="121"/>
      <c r="H72" s="121"/>
      <c r="I72" s="121"/>
      <c r="J72" s="121"/>
      <c r="K72" s="121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</row>
    <row r="73" spans="1:26" x14ac:dyDescent="0.2">
      <c r="A73" s="104"/>
      <c r="B73" s="104"/>
      <c r="C73" s="121"/>
      <c r="D73" s="121"/>
      <c r="E73" s="121"/>
      <c r="F73" s="121"/>
      <c r="G73" s="121"/>
      <c r="H73" s="121"/>
      <c r="I73" s="121"/>
      <c r="J73" s="121"/>
      <c r="K73" s="121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</row>
    <row r="74" spans="1:26" x14ac:dyDescent="0.2">
      <c r="A74" s="104"/>
      <c r="B74" s="104"/>
      <c r="C74" s="121"/>
      <c r="D74" s="121"/>
      <c r="E74" s="121"/>
      <c r="F74" s="121"/>
      <c r="G74" s="121"/>
      <c r="H74" s="121"/>
      <c r="I74" s="121"/>
      <c r="J74" s="121"/>
      <c r="K74" s="121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4"/>
      <c r="Z74" s="104"/>
    </row>
    <row r="75" spans="1:26" x14ac:dyDescent="0.2">
      <c r="A75" s="104"/>
      <c r="B75" s="104"/>
      <c r="C75" s="121"/>
      <c r="D75" s="121"/>
      <c r="E75" s="121"/>
      <c r="F75" s="121"/>
      <c r="G75" s="121"/>
      <c r="H75" s="121"/>
      <c r="I75" s="121"/>
      <c r="J75" s="121"/>
      <c r="K75" s="121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</row>
    <row r="76" spans="1:26" x14ac:dyDescent="0.2">
      <c r="A76" s="104"/>
      <c r="B76" s="104"/>
      <c r="C76" s="121"/>
      <c r="D76" s="121"/>
      <c r="E76" s="121"/>
      <c r="F76" s="121"/>
      <c r="G76" s="121"/>
      <c r="H76" s="121"/>
      <c r="I76" s="121"/>
      <c r="J76" s="121"/>
      <c r="K76" s="121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</row>
    <row r="77" spans="1:26" x14ac:dyDescent="0.2">
      <c r="A77" s="104"/>
      <c r="B77" s="104"/>
      <c r="C77" s="121"/>
      <c r="D77" s="121"/>
      <c r="E77" s="121"/>
      <c r="F77" s="121"/>
      <c r="G77" s="121"/>
      <c r="H77" s="121"/>
      <c r="I77" s="121"/>
      <c r="J77" s="121"/>
      <c r="K77" s="121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</row>
    <row r="78" spans="1:26" x14ac:dyDescent="0.2">
      <c r="A78" s="104"/>
      <c r="B78" s="104"/>
      <c r="C78" s="121"/>
      <c r="D78" s="121"/>
      <c r="E78" s="121"/>
      <c r="F78" s="121"/>
      <c r="G78" s="121"/>
      <c r="H78" s="121"/>
      <c r="I78" s="121"/>
      <c r="J78" s="121"/>
      <c r="K78" s="121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</row>
    <row r="79" spans="1:26" x14ac:dyDescent="0.2">
      <c r="A79" s="104"/>
      <c r="B79" s="104"/>
      <c r="C79" s="121"/>
      <c r="D79" s="121"/>
      <c r="E79" s="121"/>
      <c r="F79" s="121"/>
      <c r="G79" s="121"/>
      <c r="H79" s="121"/>
      <c r="I79" s="121"/>
      <c r="J79" s="121"/>
      <c r="K79" s="121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x14ac:dyDescent="0.2">
      <c r="A80" s="104"/>
      <c r="B80" s="104"/>
      <c r="C80" s="121"/>
      <c r="D80" s="121"/>
      <c r="E80" s="121"/>
      <c r="F80" s="121"/>
      <c r="G80" s="121"/>
      <c r="H80" s="121"/>
      <c r="I80" s="121"/>
      <c r="J80" s="121"/>
      <c r="K80" s="121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</row>
    <row r="81" spans="1:26" x14ac:dyDescent="0.2">
      <c r="A81" s="104"/>
      <c r="B81" s="104"/>
      <c r="C81" s="121"/>
      <c r="D81" s="121"/>
      <c r="E81" s="121"/>
      <c r="F81" s="121"/>
      <c r="G81" s="121"/>
      <c r="H81" s="121"/>
      <c r="I81" s="121"/>
      <c r="J81" s="121"/>
      <c r="K81" s="121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x14ac:dyDescent="0.2">
      <c r="A82" s="104"/>
      <c r="B82" s="104"/>
      <c r="C82" s="121"/>
      <c r="D82" s="121"/>
      <c r="E82" s="121"/>
      <c r="F82" s="121"/>
      <c r="G82" s="121"/>
      <c r="H82" s="121"/>
      <c r="I82" s="121"/>
      <c r="J82" s="121"/>
      <c r="K82" s="121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x14ac:dyDescent="0.2">
      <c r="A83" s="104"/>
      <c r="B83" s="104"/>
      <c r="C83" s="121"/>
      <c r="D83" s="121"/>
      <c r="E83" s="121"/>
      <c r="F83" s="121"/>
      <c r="G83" s="121"/>
      <c r="H83" s="121"/>
      <c r="I83" s="121"/>
      <c r="J83" s="121"/>
      <c r="K83" s="121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x14ac:dyDescent="0.2">
      <c r="A84" s="104"/>
      <c r="B84" s="104"/>
      <c r="C84" s="121"/>
      <c r="D84" s="121"/>
      <c r="E84" s="121"/>
      <c r="F84" s="121"/>
      <c r="G84" s="121"/>
      <c r="H84" s="121"/>
      <c r="I84" s="121"/>
      <c r="J84" s="121"/>
      <c r="K84" s="121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x14ac:dyDescent="0.2">
      <c r="A85" s="104"/>
      <c r="B85" s="104"/>
      <c r="C85" s="121"/>
      <c r="D85" s="121"/>
      <c r="E85" s="121"/>
      <c r="F85" s="121"/>
      <c r="G85" s="121"/>
      <c r="H85" s="121"/>
      <c r="I85" s="121"/>
      <c r="J85" s="121"/>
      <c r="K85" s="121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x14ac:dyDescent="0.2">
      <c r="A86" s="104"/>
      <c r="B86" s="104"/>
      <c r="C86" s="121"/>
      <c r="D86" s="121"/>
      <c r="E86" s="121"/>
      <c r="F86" s="121"/>
      <c r="G86" s="121"/>
      <c r="H86" s="121"/>
      <c r="I86" s="121"/>
      <c r="J86" s="121"/>
      <c r="K86" s="121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x14ac:dyDescent="0.2">
      <c r="A87" s="104"/>
      <c r="B87" s="104"/>
      <c r="C87" s="121"/>
      <c r="D87" s="121"/>
      <c r="E87" s="121"/>
      <c r="F87" s="121"/>
      <c r="G87" s="121"/>
      <c r="H87" s="121"/>
      <c r="I87" s="121"/>
      <c r="J87" s="121"/>
      <c r="K87" s="121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x14ac:dyDescent="0.2">
      <c r="A88" s="104"/>
      <c r="B88" s="104"/>
      <c r="C88" s="121"/>
      <c r="D88" s="121"/>
      <c r="E88" s="121"/>
      <c r="F88" s="121"/>
      <c r="G88" s="121"/>
      <c r="H88" s="121"/>
      <c r="I88" s="121"/>
      <c r="J88" s="121"/>
      <c r="K88" s="121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x14ac:dyDescent="0.2">
      <c r="A89" s="104"/>
      <c r="B89" s="104"/>
      <c r="C89" s="121"/>
      <c r="D89" s="121"/>
      <c r="E89" s="121"/>
      <c r="F89" s="121"/>
      <c r="G89" s="121"/>
      <c r="H89" s="121"/>
      <c r="I89" s="121"/>
      <c r="J89" s="121"/>
      <c r="K89" s="121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x14ac:dyDescent="0.2">
      <c r="A90" s="104"/>
      <c r="B90" s="104"/>
      <c r="C90" s="121"/>
      <c r="D90" s="121"/>
      <c r="E90" s="121"/>
      <c r="F90" s="121"/>
      <c r="G90" s="121"/>
      <c r="H90" s="121"/>
      <c r="I90" s="121"/>
      <c r="J90" s="121"/>
      <c r="K90" s="121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</row>
    <row r="91" spans="1:26" x14ac:dyDescent="0.2">
      <c r="A91" s="104"/>
      <c r="B91" s="104"/>
      <c r="C91" s="121"/>
      <c r="D91" s="121"/>
      <c r="E91" s="121"/>
      <c r="F91" s="121"/>
      <c r="G91" s="121"/>
      <c r="H91" s="121"/>
      <c r="I91" s="121"/>
      <c r="J91" s="121"/>
      <c r="K91" s="121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</row>
    <row r="92" spans="1:26" x14ac:dyDescent="0.2">
      <c r="A92" s="104"/>
      <c r="B92" s="104"/>
      <c r="C92" s="121"/>
      <c r="D92" s="121"/>
      <c r="E92" s="121"/>
      <c r="F92" s="121"/>
      <c r="G92" s="121"/>
      <c r="H92" s="121"/>
      <c r="I92" s="121"/>
      <c r="J92" s="121"/>
      <c r="K92" s="121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</row>
    <row r="93" spans="1:26" x14ac:dyDescent="0.2">
      <c r="A93" s="104"/>
      <c r="B93" s="104"/>
      <c r="C93" s="121"/>
      <c r="D93" s="121"/>
      <c r="E93" s="121"/>
      <c r="F93" s="121"/>
      <c r="G93" s="121"/>
      <c r="H93" s="121"/>
      <c r="I93" s="121"/>
      <c r="J93" s="121"/>
      <c r="K93" s="121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</row>
    <row r="94" spans="1:26" x14ac:dyDescent="0.2">
      <c r="A94" s="104"/>
      <c r="B94" s="104"/>
      <c r="C94" s="121"/>
      <c r="D94" s="121"/>
      <c r="E94" s="121"/>
      <c r="F94" s="121"/>
      <c r="G94" s="121"/>
      <c r="H94" s="121"/>
      <c r="I94" s="121"/>
      <c r="J94" s="121"/>
      <c r="K94" s="121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</row>
    <row r="95" spans="1:26" x14ac:dyDescent="0.2">
      <c r="A95" s="104"/>
      <c r="B95" s="104"/>
      <c r="C95" s="121"/>
      <c r="D95" s="121"/>
      <c r="E95" s="121"/>
      <c r="F95" s="121"/>
      <c r="G95" s="121"/>
      <c r="H95" s="121"/>
      <c r="I95" s="121"/>
      <c r="J95" s="121"/>
      <c r="K95" s="121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</row>
    <row r="96" spans="1:26" x14ac:dyDescent="0.2">
      <c r="A96" s="104"/>
      <c r="B96" s="104"/>
      <c r="C96" s="121"/>
      <c r="D96" s="121"/>
      <c r="E96" s="121"/>
      <c r="F96" s="121"/>
      <c r="G96" s="121"/>
      <c r="H96" s="121"/>
      <c r="I96" s="121"/>
      <c r="J96" s="121"/>
      <c r="K96" s="121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x14ac:dyDescent="0.2">
      <c r="A97" s="104"/>
      <c r="B97" s="104"/>
      <c r="C97" s="121"/>
      <c r="D97" s="121"/>
      <c r="E97" s="121"/>
      <c r="F97" s="121"/>
      <c r="G97" s="121"/>
      <c r="H97" s="121"/>
      <c r="I97" s="121"/>
      <c r="J97" s="121"/>
      <c r="K97" s="121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x14ac:dyDescent="0.2">
      <c r="A98" s="104"/>
      <c r="B98" s="104"/>
      <c r="C98" s="121"/>
      <c r="D98" s="121"/>
      <c r="E98" s="121"/>
      <c r="F98" s="121"/>
      <c r="G98" s="121"/>
      <c r="H98" s="121"/>
      <c r="I98" s="121"/>
      <c r="J98" s="121"/>
      <c r="K98" s="121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x14ac:dyDescent="0.2">
      <c r="A99" s="104"/>
      <c r="B99" s="104"/>
      <c r="C99" s="121"/>
      <c r="D99" s="121"/>
      <c r="E99" s="121"/>
      <c r="F99" s="121"/>
      <c r="G99" s="121"/>
      <c r="H99" s="121"/>
      <c r="I99" s="121"/>
      <c r="J99" s="121"/>
      <c r="K99" s="121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10.5" thickBot="1" x14ac:dyDescent="0.25">
      <c r="A100" s="104"/>
      <c r="B100" s="104"/>
      <c r="C100" s="121"/>
      <c r="D100" s="121"/>
      <c r="E100" s="121"/>
      <c r="F100" s="121"/>
      <c r="G100" s="121"/>
      <c r="H100" s="121"/>
      <c r="I100" s="121"/>
      <c r="J100" s="121"/>
      <c r="K100" s="121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</sheetData>
  <mergeCells count="2">
    <mergeCell ref="F4:J4"/>
    <mergeCell ref="C27:K27"/>
  </mergeCells>
  <hyperlinks>
    <hyperlink ref="A1" location="MAIN!A4" display="MAIN" xr:uid="{00000000-0004-0000-0F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31</vt:i4>
      </vt:variant>
    </vt:vector>
  </HeadingPairs>
  <TitlesOfParts>
    <vt:vector size="50" baseType="lpstr">
      <vt:lpstr>Lists</vt:lpstr>
      <vt:lpstr>MAIN</vt:lpstr>
      <vt:lpstr>S.02.01_1_EN</vt:lpstr>
      <vt:lpstr>S.02.01_2_EN</vt:lpstr>
      <vt:lpstr>S.05.01_1_EN</vt:lpstr>
      <vt:lpstr>S.05.01_2_EN</vt:lpstr>
      <vt:lpstr>S.05.01_3_EN</vt:lpstr>
      <vt:lpstr>S.05.02_1_EN</vt:lpstr>
      <vt:lpstr>S.05.02_2_EN</vt:lpstr>
      <vt:lpstr>S.12.01_EN</vt:lpstr>
      <vt:lpstr>S.17.01_1_EN</vt:lpstr>
      <vt:lpstr>S.17.01_2_EN</vt:lpstr>
      <vt:lpstr>S.19.01_EN</vt:lpstr>
      <vt:lpstr>S.23.01_EN</vt:lpstr>
      <vt:lpstr>S.25.03_EN</vt:lpstr>
      <vt:lpstr>S.25.03_FR</vt:lpstr>
      <vt:lpstr>S.28.01_EN</vt:lpstr>
      <vt:lpstr>PD.25.03.A</vt:lpstr>
      <vt:lpstr>DM_CUSTOMVARIABLES</vt:lpstr>
      <vt:lpstr>_asatdate</vt:lpstr>
      <vt:lpstr>_asatdateFR</vt:lpstr>
      <vt:lpstr>_bip_prefix</vt:lpstr>
      <vt:lpstr>_entity</vt:lpstr>
      <vt:lpstr>_multiplierFR</vt:lpstr>
      <vt:lpstr>_sdate</vt:lpstr>
      <vt:lpstr>_sdateFR</vt:lpstr>
      <vt:lpstr>_tabCoef</vt:lpstr>
      <vt:lpstr>BIP_SSE_PD_S.02.01_1_EN</vt:lpstr>
      <vt:lpstr>BIP_SSE_PD_S.02.01_2_EN</vt:lpstr>
      <vt:lpstr>BIP_SSE_PD_S.05.01_1_EN</vt:lpstr>
      <vt:lpstr>BIP_SSE_PD_S.05.01_2_EN</vt:lpstr>
      <vt:lpstr>BIP_SSE_PD_S.05.01_3_EN</vt:lpstr>
      <vt:lpstr>BIP_SSE_PD_S.05.02_1_EN</vt:lpstr>
      <vt:lpstr>BIP_SSE_PD_S.05.02_2_EN</vt:lpstr>
      <vt:lpstr>BIP_SSE_PD_S.12.01_1_EN</vt:lpstr>
      <vt:lpstr>BIP_SSE_PD_S.17.01_1_EN</vt:lpstr>
      <vt:lpstr>BIP_SSE_PD_S.17.01_2_EN</vt:lpstr>
      <vt:lpstr>BIP_SSE_PD_S.19.01_1_EN</vt:lpstr>
      <vt:lpstr>BIP_SSE_PD_S.23.01_1_EN</vt:lpstr>
      <vt:lpstr>BIP_SSE_PD_S.23.01_2_EN</vt:lpstr>
      <vt:lpstr>BIP_SSE_PD_S.23.01_3_EN</vt:lpstr>
      <vt:lpstr>BIP_SSE_PD_S.25.03_1_EN</vt:lpstr>
      <vt:lpstr>BIP_SSE_PD_S.25.03_1_FR</vt:lpstr>
      <vt:lpstr>BIP_SSE_PD_S.28.01_1_EN</vt:lpstr>
      <vt:lpstr>coef</vt:lpstr>
      <vt:lpstr>S.17.01_1_EN!Print_Area</vt:lpstr>
      <vt:lpstr>S.17.01_2_EN!Print_Area</vt:lpstr>
      <vt:lpstr>S.19.01_EN!Print_Area</vt:lpstr>
      <vt:lpstr>S.25.03_EN!Print_Area</vt:lpstr>
      <vt:lpstr>S.25.03_FR!Print_Area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FRICK Mathias</cp:lastModifiedBy>
  <dcterms:created xsi:type="dcterms:W3CDTF">2016-10-07T16:16:08Z</dcterms:created>
  <dcterms:modified xsi:type="dcterms:W3CDTF">2020-04-17T11:09:44Z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26895</vt:i4>
  </property>
  <property fmtid="{D5CDD505-2E9C-101B-9397-08002B2CF9AE}" pid="5" name="ChapterName">
    <vt:lpwstr>SSE-PD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50</vt:i4>
  </property>
  <property fmtid="{D5CDD505-2E9C-101B-9397-08002B2CF9AE}" pid="10" name="frecMETA00">
    <vt:lpwstr>iQkAAB+LCAAAAAAABAA1louRxCAMQ1vC5l8P/fewenJ25nKbBDC2JItE7+/Eu/Ei4qWucV62l/28OENv14t2Xs8Xeh15335D76budS3drv52f5la3/q7mnXa66zdiqMrzruaEO1tLZkaac1vprbtmj/XS+07Uz9kohmKeK9ur0L0F9dbprbP1GMqu63h/hjUhhpl6LCIsFehHE6TUuHW1oL1Tn+jPRey3k6vCAIO3fOja4137pubEuqPZPTWSSg</vt:lpwstr>
  </property>
  <property fmtid="{D5CDD505-2E9C-101B-9397-08002B2CF9AE}" pid="11" name="frecMETA01">
    <vt:lpwstr>DlRSKQu1KOnq8DkjpOrYGgsFJwNOc/kq2pWIj0DR2DE8wvS1PB7gxn6BQzgTOZPMkfYGkGV21KQuAe2A03h6UdPcDZY2d+WHjOcZ3FQ9AJKIzHRB2B3HHG7NYZUV3blsKmK2ouIYyBKPoZVgAOnkUg1TAP8IAaiJVt6DynACgS7TBSf8obt5CaGphB/Rb4MOgCxzpfCKFTgexVAlGn/pUbBE7vxwVb0u04AJW2mwWRAq3S17TweaxdJAbmhzDj8</vt:lpwstr>
  </property>
  <property fmtid="{D5CDD505-2E9C-101B-9397-08002B2CF9AE}" pid="12" name="frecMETA02">
    <vt:lpwstr>7/bNfORqPoRXqs3oV/CrZbEwPlS0leROHIUHqhZ8S7klQRG/GraaJea4bQmDylBbure0DLIeBFoZUDzaFCtgsXKCve3kbJE26lRtWzkEEHi8cn7UrU4ljtqQ2SLm3T8qJLNX/4P4K1vtoxn1xfrS4QeqqVgd+UUB5KP9UhdGLbbIhGV3dSmSSjXCmZKo6l4M4jDQkGAeApULFhIo1QOIV1vZ+y1TYX8tMXkrb8lhOAfBwnnL+Co91SKOpHZ4iFh</vt:lpwstr>
  </property>
  <property fmtid="{D5CDD505-2E9C-101B-9397-08002B2CF9AE}" pid="13" name="frecMETA03">
    <vt:lpwstr>aUu9cZFApqqqEcUi0/tjfxR44ah4bzoDwv0uqgstsFkjk+piMBtfz95lWmagl34apyc16nrFBXbzSxQJC97QBox47pMEgaGiWAJhKUx6cj91Z42XVp6HkvOMm/dbQZgc3uhdYYJYzGddMqah/0JvaIOuCSHUVKNdcuZw7YIJ4PSir8BEhYx82VU/+0UUK0HKuU2+R0i8dl8d5Lmp1uqaI9GL7RWuSgtO6snYVebw4JqV5/tXtKR0HyKcDik/Xb7</vt:lpwstr>
  </property>
  <property fmtid="{D5CDD505-2E9C-101B-9397-08002B2CF9AE}" pid="14" name="frecMETA04">
    <vt:lpwstr>Mi2tnvGRIh3fRF5ZVtjLE1Ar9Hkz5Kpt6BK1k8ASz9g1AAMdmk07ZBnhge/0IfQ1C6/JoNUJptmYSLPIfKxhE6r9fmq4PmaxKmIfnwllJxPyXdks5HRgwJ11B2xExGRkoNPLoO8eg5S9Dm9LA1nIVipt6zy9wwecWMA1EY1/WZkW1N4OoLrwWYN77LfxL4+uBUjARy0Aq5oEYK9TrtuDGHPntMqGvWzP2/b8P4ZIrJeLwR6OEbYubg2DT6xdTR9</vt:lpwstr>
  </property>
  <property fmtid="{D5CDD505-2E9C-101B-9397-08002B2CF9AE}" pid="15" name="frecMETA05">
    <vt:lpwstr>lJtMNT0LNh7S/LI6xFGLyTfJEsN9aezQ6oy5XzVMge7jgPFcguZ2/ZfD+NGasp8mQuVbhJEhnrK/f4FfGMmeh5O+CVu7HJ8lwI8tR6Bu0xJGyj7+L3HA+QKvi1XxU3h8qH6hQiQkAAA==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